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04.izdana čin." sheetId="1" r:id="rId1"/>
    <sheet name="List2" sheetId="2" r:id="rId2"/>
    <sheet name="List3" sheetId="3" r:id="rId3"/>
  </sheets>
  <definedNames>
    <definedName name="_xlnm.Print_Titles" localSheetId="0">'2004.izdana čin.'!$10:$12</definedName>
    <definedName name="_xlnm.Print_Area" localSheetId="0">'2004.izdana čin.'!$B$1:$K$107</definedName>
  </definedNames>
  <calcPr fullCalcOnLoad="1"/>
</workbook>
</file>

<file path=xl/comments1.xml><?xml version="1.0" encoding="utf-8"?>
<comments xmlns="http://schemas.openxmlformats.org/spreadsheetml/2006/main">
  <authors>
    <author>mblazincic</author>
  </authors>
  <commentList>
    <comment ref="J56" authorId="0">
      <text>
        <r>
          <rPr>
            <b/>
            <sz val="8"/>
            <rFont val="Tahoma"/>
            <family val="0"/>
          </rPr>
          <t>mblazincic:</t>
        </r>
        <r>
          <rPr>
            <sz val="8"/>
            <rFont val="Tahoma"/>
            <family val="0"/>
          </rPr>
          <t xml:space="preserve">
naknadno dodano 800.000,00 USD
10.03.2005.</t>
        </r>
      </text>
    </comment>
  </commentList>
</comments>
</file>

<file path=xl/sharedStrings.xml><?xml version="1.0" encoding="utf-8"?>
<sst xmlns="http://schemas.openxmlformats.org/spreadsheetml/2006/main" count="310" uniqueCount="160">
  <si>
    <t>Ur. broj: 513-05-03/04-7</t>
  </si>
  <si>
    <t>vraćeno jamstvo</t>
  </si>
  <si>
    <t>USD</t>
  </si>
  <si>
    <t>Valuta</t>
  </si>
  <si>
    <t>Riznični broj jamstva</t>
  </si>
  <si>
    <t xml:space="preserve">Iznos jamstva </t>
  </si>
  <si>
    <t>Iznos jamstva u kunama</t>
  </si>
  <si>
    <t xml:space="preserve">Datum izdavanja </t>
  </si>
  <si>
    <t>Red. broj</t>
  </si>
  <si>
    <t>Datum</t>
  </si>
  <si>
    <t>Klasa, Ur.broj</t>
  </si>
  <si>
    <t>Zaklj./Odluka Vlade RH</t>
  </si>
  <si>
    <t>U korist</t>
  </si>
  <si>
    <t>MINISTARSTVO FINANCIJA</t>
  </si>
  <si>
    <t>DRŽAVNA RIZNICA</t>
  </si>
  <si>
    <t>Sektor za upravljanje javnim dugom</t>
  </si>
  <si>
    <t>Dužnik /  Namjena kredita</t>
  </si>
  <si>
    <t>REKAPITULACIJA:</t>
  </si>
  <si>
    <t>HRK</t>
  </si>
  <si>
    <t>HBOR</t>
  </si>
  <si>
    <t>EUR</t>
  </si>
  <si>
    <t>u kunama</t>
  </si>
  <si>
    <t>UKUPNO</t>
  </si>
  <si>
    <t>1.</t>
  </si>
  <si>
    <t>2.</t>
  </si>
  <si>
    <t>3.</t>
  </si>
  <si>
    <t>A - 001 - 04</t>
  </si>
  <si>
    <t>03.02.2004.</t>
  </si>
  <si>
    <t>A - 002 - 04</t>
  </si>
  <si>
    <t>A - 003 - 04</t>
  </si>
  <si>
    <t>A - 004 - 04</t>
  </si>
  <si>
    <t>12.02.2004.</t>
  </si>
  <si>
    <t>Erste&amp;Steiermarkischebank d.d., Rijeka</t>
  </si>
  <si>
    <t>A - 005 - 04</t>
  </si>
  <si>
    <t>A - 006 - 04</t>
  </si>
  <si>
    <t>A - 007 - 04</t>
  </si>
  <si>
    <t>A - 008 - 04</t>
  </si>
  <si>
    <t>18.02.2004.</t>
  </si>
  <si>
    <t>A - 009 - 04</t>
  </si>
  <si>
    <t>03.03.2004.</t>
  </si>
  <si>
    <t>A - 010 - 04</t>
  </si>
  <si>
    <t>Raiffeisenbank d.d., Zagreb</t>
  </si>
  <si>
    <t>Zagrebačka banka d.d., Zagreb</t>
  </si>
  <si>
    <t>Splitska banka d.d., Split</t>
  </si>
  <si>
    <t>BRODOSPLIT - BRODOGRADILIŠTE d.o.o. - financiranje novogradnje 442</t>
  </si>
  <si>
    <t>04.12.2003.</t>
  </si>
  <si>
    <t>310-14/03-01/09</t>
  </si>
  <si>
    <t>5030120-03-3</t>
  </si>
  <si>
    <t>3. MAJ d.d. - avans za novogradnju 690</t>
  </si>
  <si>
    <t>5030120-03-1</t>
  </si>
  <si>
    <t>18.12.2003.</t>
  </si>
  <si>
    <t>310-14/03-01/08</t>
  </si>
  <si>
    <t>5030120-03-5</t>
  </si>
  <si>
    <t>10.07.2003.</t>
  </si>
  <si>
    <t>310-14/03-01/05</t>
  </si>
  <si>
    <t>5030120-03-11</t>
  </si>
  <si>
    <t>22.11.2001.</t>
  </si>
  <si>
    <t>310-14/01-01/02</t>
  </si>
  <si>
    <t>5030120-01-9</t>
  </si>
  <si>
    <t>5030120-03-13</t>
  </si>
  <si>
    <t>28.08.2003.</t>
  </si>
  <si>
    <t>Temeljem članka 28. Zakona o izvršavanju Državnog proračuna RH za 2004. Godinu (NN 31/04) Ministarstvo financija objavljuje:</t>
  </si>
  <si>
    <t>14.04.2004.</t>
  </si>
  <si>
    <t>A - 011 - 04</t>
  </si>
  <si>
    <t>30.03.2004.</t>
  </si>
  <si>
    <t>Commerzbank International S.A. Luxembourg</t>
  </si>
  <si>
    <t>A - 012 - 04</t>
  </si>
  <si>
    <t>31.03.2004.</t>
  </si>
  <si>
    <t>A - 013 - 04</t>
  </si>
  <si>
    <t>3. Maj d.d. - avans  za novogradnju 688 i 689</t>
  </si>
  <si>
    <t>A - 014 - 04</t>
  </si>
  <si>
    <t>A - 015 - 04</t>
  </si>
  <si>
    <t>A - 016 - 04</t>
  </si>
  <si>
    <t>25.05.2004.</t>
  </si>
  <si>
    <t>A - 017- 04</t>
  </si>
  <si>
    <t>3. Maj d.d. - financiranje izgradnje novogradnje 690</t>
  </si>
  <si>
    <t>3. Maj d.d. - financiranje izgradnje broda novogradnje 688</t>
  </si>
  <si>
    <t>28.06.2004.</t>
  </si>
  <si>
    <t>A - 019- 04</t>
  </si>
  <si>
    <t>15.07.2004.</t>
  </si>
  <si>
    <t>Privredna banka d.d., Zagreb</t>
  </si>
  <si>
    <t>3. Maj d.d. - financiranje izgradnje broda novogradnje 689</t>
  </si>
  <si>
    <t>A - 020- 04</t>
  </si>
  <si>
    <t>A - 021- 04</t>
  </si>
  <si>
    <t>02.07.2004.</t>
  </si>
  <si>
    <t>A - 022- 04</t>
  </si>
  <si>
    <t>A - 023- 04</t>
  </si>
  <si>
    <t>12.07.2004.</t>
  </si>
  <si>
    <t>BRODOSPLIT - BRODOGRADILIŠTE d.o.o. - avans za novogradnju 448,449,450 i 451</t>
  </si>
  <si>
    <t>BRODOSPLIT - BRODOGRADILIŠTE d.o.o. - avans za novogradnju 447</t>
  </si>
  <si>
    <t>HVB Splitska banka d.d.</t>
  </si>
  <si>
    <t>3. Maj d.d. - financiranje izgradnje  novogradnje 686</t>
  </si>
  <si>
    <t>BRODOTROGIR d.d. - avans za novogradnju 313 i 314</t>
  </si>
  <si>
    <t>BRODOSPLIT - BRODOGRADILIŠTE d.o.o. - financiranje izgradnje novogradnje 441</t>
  </si>
  <si>
    <t>BRODOSPLIT - BRODOGRADILIŠTE d.o.o. - financiranje izgradnje  novogradnje 432</t>
  </si>
  <si>
    <t>BRODOSPLIT - BRODOGRADILIŠTE d.o.o. - avans za novogradnju 445 i  446</t>
  </si>
  <si>
    <t>BRODOTROGIR d.d. - financiranje novogradnje 310 i 311</t>
  </si>
  <si>
    <t>BRODOSPLIT - BRODOGRADILIŠTE d.o.o. - financiranje izgradnje novogradnje 443</t>
  </si>
  <si>
    <t>BRODOSPLIT - BRODOGRADILIŠTE d.o.o. - financiranje izgradnje  novogradnje 444</t>
  </si>
  <si>
    <t>BRODOTROGIR d.d. - avans za novogradnju 315, 316,317 i 318</t>
  </si>
  <si>
    <t>3. Maj d.d. - avans  za novogradnju 695,696,697,698,699,700,701 i 702</t>
  </si>
  <si>
    <t>26.03.2004.</t>
  </si>
  <si>
    <t>310-14/04-01/04</t>
  </si>
  <si>
    <t>5030120-04-3</t>
  </si>
  <si>
    <t>5030120-04-5</t>
  </si>
  <si>
    <t>19.06.2004.</t>
  </si>
  <si>
    <t>310-14/05-01/03</t>
  </si>
  <si>
    <t>5030120-04-1</t>
  </si>
  <si>
    <t>310-14/04-01/05</t>
  </si>
  <si>
    <t>310-14/04-01/06</t>
  </si>
  <si>
    <t>5030105-04-3</t>
  </si>
  <si>
    <t>5030105-04-5</t>
  </si>
  <si>
    <t xml:space="preserve">BRODOGRADILIŠTE KRALJEVICA d.d. -za domaćeg brodara "Jadrolinija" za novogradnju 536 </t>
  </si>
  <si>
    <t>A - 024- 04</t>
  </si>
  <si>
    <t>3. Maj d.d. - financiranje izgradnje broda novogradnje 695 i 696</t>
  </si>
  <si>
    <t>BRODOTROGIR d.d. - financiranje izgradnje novogradnje 313 i 314</t>
  </si>
  <si>
    <t>23.07.2004.</t>
  </si>
  <si>
    <t>30.07.2004.</t>
  </si>
  <si>
    <t>A - 026- 04</t>
  </si>
  <si>
    <t>A - 027- 04</t>
  </si>
  <si>
    <t>A - 028- 04</t>
  </si>
  <si>
    <t>26.08.2004.</t>
  </si>
  <si>
    <t>BRODOSPLIT - BRODOGRADILIŠTE d.o.o. - avans za novogradnju 454 i 455</t>
  </si>
  <si>
    <t>BRODOSPLIT - BRODOGRADILIŠTE d.o.o. - financiranje izgradnje  novogradnje 442</t>
  </si>
  <si>
    <t>BRODOSPLIT - BRODOGRADILIŠTE d.o.o. - financiranje izgradnje  novogradnje 443</t>
  </si>
  <si>
    <t>A - 030- 04</t>
  </si>
  <si>
    <t>30.08.2004.</t>
  </si>
  <si>
    <t>3. Maj d.d. - financiranje izgradnje broda novogradnje 703 i 704</t>
  </si>
  <si>
    <t>A - 018- 04</t>
  </si>
  <si>
    <t>Deutsche Bank , London</t>
  </si>
  <si>
    <t>A-025-04</t>
  </si>
  <si>
    <t>04.08.2004.</t>
  </si>
  <si>
    <t>310-14/03-01/5</t>
  </si>
  <si>
    <t>A - 031- 04</t>
  </si>
  <si>
    <t>11.10.2004.</t>
  </si>
  <si>
    <t>Hypo- Alpe Adria Bank d.d. Zagreb</t>
  </si>
  <si>
    <t xml:space="preserve">BSO-Brodogradilište specijalnih objekata,Split, financiranje izgradnje broda 503 Jadrolinija </t>
  </si>
  <si>
    <t>A - 032- 04</t>
  </si>
  <si>
    <t>20.10.2004.</t>
  </si>
  <si>
    <t>BRODOSPLIT - BRODOGRADILIŠTE d.o.o. - financiranje izgradnje  novogradnje 454 i 455</t>
  </si>
  <si>
    <t>A - 033- 04</t>
  </si>
  <si>
    <t>08.11.2004.</t>
  </si>
  <si>
    <t>3. Maj d.d. - financiranje izgradnje broda novogradnje 697</t>
  </si>
  <si>
    <t>A - 034- 04</t>
  </si>
  <si>
    <t>A - 035- 04</t>
  </si>
  <si>
    <t>A - 036- 04</t>
  </si>
  <si>
    <t>29.11.2004.</t>
  </si>
  <si>
    <t>09.12.2004.</t>
  </si>
  <si>
    <t>3. Maj d.d. - financiranje izgradnje broda novogradnje 698</t>
  </si>
  <si>
    <t>30.09.2004.</t>
  </si>
  <si>
    <t>5030120-04-13</t>
  </si>
  <si>
    <t>5030120-04-7</t>
  </si>
  <si>
    <t>18.11.2004.</t>
  </si>
  <si>
    <t>BRODOGRADILIŠTE KRALJEVICA - financiranje izgradnje brodova novogradnje 537 i 538</t>
  </si>
  <si>
    <t>BRODOGRADILIŠTE KRALJEVICA - avans za financiranje izgradnje brodova novogradnje 537 i 538</t>
  </si>
  <si>
    <t xml:space="preserve">PREGLED ČINIDBENIH JAMSTAVA IZDANIH OD 01.01.2004. - 31.12.2004.       </t>
  </si>
  <si>
    <t>Klasa: 011-01/04-01/241</t>
  </si>
  <si>
    <t>Zagreb, 31. prosinca 2004.</t>
  </si>
  <si>
    <t>10.03.2005. jamstvu A-022 dodano USD 800.000,00</t>
  </si>
  <si>
    <r>
      <t>3. Maj d.d. - financiranje izgradnje broda novogradnje 695 i 696;</t>
    </r>
    <r>
      <rPr>
        <sz val="12"/>
        <color indexed="10"/>
        <rFont val="Times New Roman CE"/>
        <family val="0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</si>
</sst>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/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0.000000"/>
    <numFmt numFmtId="186" formatCode="0.0000000"/>
    <numFmt numFmtId="187" formatCode="_-* #,##0.000000\ _k_n_-;\-* #,##0.000000\ _k_n_-;_-* &quot;-&quot;??????\ _k_n_-;_-@_-"/>
  </numFmts>
  <fonts count="15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7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85" fontId="2" fillId="0" borderId="0" xfId="0" applyNumberFormat="1" applyFont="1" applyAlignment="1">
      <alignment/>
    </xf>
    <xf numFmtId="171" fontId="1" fillId="2" borderId="0" xfId="0" applyNumberFormat="1" applyFont="1" applyFill="1" applyAlignment="1">
      <alignment horizontal="left" vertical="center"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84" fontId="2" fillId="0" borderId="0" xfId="21" applyNumberFormat="1" applyFont="1" applyAlignment="1">
      <alignment/>
    </xf>
    <xf numFmtId="184" fontId="4" fillId="0" borderId="0" xfId="21" applyNumberFormat="1" applyFont="1" applyAlignment="1">
      <alignment/>
    </xf>
    <xf numFmtId="184" fontId="3" fillId="0" borderId="0" xfId="21" applyNumberFormat="1" applyFont="1" applyAlignment="1">
      <alignment/>
    </xf>
    <xf numFmtId="184" fontId="2" fillId="0" borderId="0" xfId="21" applyNumberFormat="1" applyFont="1" applyFill="1" applyAlignment="1">
      <alignment/>
    </xf>
    <xf numFmtId="184" fontId="0" fillId="0" borderId="0" xfId="21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84" fontId="7" fillId="0" borderId="0" xfId="21" applyNumberFormat="1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8" fontId="2" fillId="0" borderId="0" xfId="1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1" fontId="2" fillId="0" borderId="0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16" applyFont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16" applyFont="1" applyAlignment="1">
      <alignment horizontal="left"/>
      <protection/>
    </xf>
    <xf numFmtId="4" fontId="9" fillId="0" borderId="0" xfId="16" applyNumberFormat="1" applyFont="1" applyAlignment="1">
      <alignment horizontal="right"/>
      <protection/>
    </xf>
    <xf numFmtId="4" fontId="9" fillId="0" borderId="0" xfId="16" applyNumberFormat="1" applyFont="1">
      <alignment/>
      <protection/>
    </xf>
    <xf numFmtId="0" fontId="9" fillId="0" borderId="0" xfId="16" applyFont="1" applyAlignment="1">
      <alignment/>
      <protection/>
    </xf>
    <xf numFmtId="0" fontId="9" fillId="0" borderId="0" xfId="16" applyFont="1" applyAlignment="1">
      <alignment horizontal="center"/>
      <protection/>
    </xf>
    <xf numFmtId="4" fontId="9" fillId="0" borderId="0" xfId="16" applyNumberFormat="1" applyFont="1" applyAlignment="1">
      <alignment horizontal="left"/>
      <protection/>
    </xf>
    <xf numFmtId="0" fontId="1" fillId="0" borderId="26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71" fontId="2" fillId="0" borderId="20" xfId="0" applyNumberFormat="1" applyFont="1" applyBorder="1" applyAlignment="1">
      <alignment horizontal="center" vertical="center" wrapText="1"/>
    </xf>
    <xf numFmtId="171" fontId="2" fillId="0" borderId="2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184" fontId="0" fillId="0" borderId="0" xfId="21" applyNumberFormat="1" applyFont="1" applyAlignment="1">
      <alignment/>
    </xf>
    <xf numFmtId="178" fontId="2" fillId="0" borderId="28" xfId="19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78" fontId="2" fillId="0" borderId="29" xfId="19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7" fillId="0" borderId="3" xfId="0" applyNumberFormat="1" applyFont="1" applyBorder="1" applyAlignment="1">
      <alignment horizontal="right"/>
    </xf>
    <xf numFmtId="171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171" fontId="1" fillId="2" borderId="0" xfId="0" applyNumberFormat="1" applyFont="1" applyFill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30" xfId="0" applyNumberFormat="1" applyFont="1" applyBorder="1" applyAlignment="1">
      <alignment horizontal="center" vertical="center" wrapText="1"/>
    </xf>
    <xf numFmtId="171" fontId="2" fillId="0" borderId="31" xfId="0" applyNumberFormat="1" applyFont="1" applyBorder="1" applyAlignment="1">
      <alignment horizontal="center" vertical="center" wrapText="1"/>
    </xf>
    <xf numFmtId="171" fontId="2" fillId="0" borderId="3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2" xfId="19" applyFont="1" applyBorder="1" applyAlignment="1">
      <alignment horizontal="center" vertical="center"/>
    </xf>
    <xf numFmtId="178" fontId="2" fillId="0" borderId="1" xfId="19" applyFont="1" applyBorder="1" applyAlignment="1">
      <alignment horizontal="center" vertical="center"/>
    </xf>
    <xf numFmtId="178" fontId="2" fillId="0" borderId="3" xfId="19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178" fontId="2" fillId="0" borderId="20" xfId="19" applyFont="1" applyBorder="1" applyAlignment="1">
      <alignment horizontal="center" vertical="center"/>
    </xf>
    <xf numFmtId="178" fontId="2" fillId="0" borderId="34" xfId="19" applyFont="1" applyBorder="1" applyAlignment="1">
      <alignment horizontal="center" vertical="center"/>
    </xf>
    <xf numFmtId="178" fontId="2" fillId="0" borderId="35" xfId="1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36" xfId="19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1" fontId="2" fillId="0" borderId="21" xfId="0" applyNumberFormat="1" applyFont="1" applyBorder="1" applyAlignment="1">
      <alignment horizontal="center" vertical="center" wrapText="1"/>
    </xf>
    <xf numFmtId="171" fontId="2" fillId="0" borderId="3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1" fontId="1" fillId="0" borderId="38" xfId="0" applyNumberFormat="1" applyFont="1" applyFill="1" applyBorder="1" applyAlignment="1">
      <alignment horizontal="center" vertical="center" wrapText="1"/>
    </xf>
    <xf numFmtId="171" fontId="1" fillId="0" borderId="3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8" fontId="2" fillId="0" borderId="40" xfId="19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1" fontId="2" fillId="0" borderId="5" xfId="0" applyNumberFormat="1" applyFont="1" applyBorder="1" applyAlignment="1">
      <alignment horizontal="center" vertical="center" wrapText="1"/>
    </xf>
    <xf numFmtId="171" fontId="2" fillId="0" borderId="41" xfId="0" applyNumberFormat="1" applyFont="1" applyBorder="1" applyAlignment="1">
      <alignment horizontal="center" vertical="center" wrapText="1"/>
    </xf>
    <xf numFmtId="171" fontId="2" fillId="0" borderId="3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8" fontId="2" fillId="0" borderId="33" xfId="19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1" fontId="1" fillId="0" borderId="26" xfId="0" applyNumberFormat="1" applyFont="1" applyFill="1" applyBorder="1" applyAlignment="1">
      <alignment horizontal="center" vertical="center" wrapText="1"/>
    </xf>
    <xf numFmtId="171" fontId="1" fillId="0" borderId="17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171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8" fontId="2" fillId="0" borderId="9" xfId="19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171" fontId="2" fillId="0" borderId="9" xfId="0" applyNumberFormat="1" applyFont="1" applyBorder="1" applyAlignment="1">
      <alignment horizontal="center" vertical="center" wrapText="1"/>
    </xf>
    <xf numFmtId="171" fontId="2" fillId="0" borderId="52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Obično_Izdana fin.jamstva 2003.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7"/>
  <sheetViews>
    <sheetView tabSelected="1" workbookViewId="0" topLeftCell="B82">
      <selection activeCell="J107" sqref="J107"/>
    </sheetView>
  </sheetViews>
  <sheetFormatPr defaultColWidth="9.140625" defaultRowHeight="12.75"/>
  <cols>
    <col min="1" max="1" width="0" style="0" hidden="1" customWidth="1"/>
    <col min="2" max="2" width="5.57421875" style="3" customWidth="1"/>
    <col min="3" max="3" width="11.8515625" style="3" customWidth="1"/>
    <col min="4" max="4" width="19.7109375" style="3" customWidth="1"/>
    <col min="5" max="5" width="17.7109375" style="0" customWidth="1"/>
    <col min="6" max="6" width="12.140625" style="10" customWidth="1"/>
    <col min="7" max="7" width="21.57421875" style="10" customWidth="1"/>
    <col min="8" max="8" width="35.421875" style="4" customWidth="1"/>
    <col min="9" max="9" width="7.57421875" style="2" customWidth="1"/>
    <col min="10" max="10" width="19.57421875" style="2" customWidth="1"/>
    <col min="11" max="11" width="20.57421875" style="0" customWidth="1"/>
    <col min="12" max="12" width="13.421875" style="1" bestFit="1" customWidth="1"/>
    <col min="13" max="13" width="17.00390625" style="62" bestFit="1" customWidth="1"/>
  </cols>
  <sheetData>
    <row r="1" spans="1:13" s="5" customFormat="1" ht="18">
      <c r="A1" s="25"/>
      <c r="B1" s="148" t="s">
        <v>13</v>
      </c>
      <c r="C1" s="148"/>
      <c r="D1" s="148"/>
      <c r="E1" s="24"/>
      <c r="F1" s="26"/>
      <c r="G1" s="26"/>
      <c r="H1" s="27"/>
      <c r="I1" s="28"/>
      <c r="J1" s="28"/>
      <c r="K1" s="25"/>
      <c r="L1" s="29"/>
      <c r="M1" s="59"/>
    </row>
    <row r="2" spans="2:13" s="25" customFormat="1" ht="18">
      <c r="B2" s="148" t="s">
        <v>14</v>
      </c>
      <c r="C2" s="148"/>
      <c r="D2" s="148"/>
      <c r="E2" s="24"/>
      <c r="F2" s="26"/>
      <c r="G2" s="26"/>
      <c r="H2" s="27"/>
      <c r="I2" s="28"/>
      <c r="J2" s="28"/>
      <c r="L2" s="29"/>
      <c r="M2" s="59"/>
    </row>
    <row r="3" spans="2:13" s="25" customFormat="1" ht="18">
      <c r="B3" s="148" t="s">
        <v>15</v>
      </c>
      <c r="C3" s="148"/>
      <c r="D3" s="148"/>
      <c r="E3" s="148"/>
      <c r="F3" s="26"/>
      <c r="G3" s="26"/>
      <c r="H3" s="27"/>
      <c r="I3" s="28"/>
      <c r="J3" s="28"/>
      <c r="L3" s="29"/>
      <c r="M3" s="59"/>
    </row>
    <row r="4" spans="1:13" s="25" customFormat="1" ht="18">
      <c r="A4" s="5"/>
      <c r="B4" s="6"/>
      <c r="C4" s="6"/>
      <c r="D4" s="6"/>
      <c r="E4" s="5"/>
      <c r="F4" s="11"/>
      <c r="G4" s="11"/>
      <c r="H4" s="7"/>
      <c r="I4" s="8"/>
      <c r="J4" s="8"/>
      <c r="K4" s="5"/>
      <c r="L4" s="9"/>
      <c r="M4" s="58"/>
    </row>
    <row r="5" spans="1:13" s="5" customFormat="1" ht="15.75">
      <c r="A5" s="148" t="s">
        <v>61</v>
      </c>
      <c r="B5" s="148"/>
      <c r="C5" s="148"/>
      <c r="D5" s="148"/>
      <c r="E5" s="148"/>
      <c r="F5" s="148"/>
      <c r="G5" s="148"/>
      <c r="H5" s="148"/>
      <c r="I5" s="148"/>
      <c r="J5" s="148"/>
      <c r="L5" s="9"/>
      <c r="M5" s="58"/>
    </row>
    <row r="6" spans="2:13" s="5" customFormat="1" ht="15">
      <c r="B6" s="6"/>
      <c r="C6" s="6"/>
      <c r="D6" s="6"/>
      <c r="F6" s="11"/>
      <c r="G6" s="11"/>
      <c r="H6" s="7"/>
      <c r="I6" s="8"/>
      <c r="J6" s="8"/>
      <c r="L6" s="9"/>
      <c r="M6" s="58"/>
    </row>
    <row r="7" spans="1:13" s="5" customFormat="1" ht="18">
      <c r="A7" s="149" t="s">
        <v>155</v>
      </c>
      <c r="B7" s="149"/>
      <c r="C7" s="149"/>
      <c r="D7" s="149"/>
      <c r="E7" s="149"/>
      <c r="F7" s="149"/>
      <c r="G7" s="149"/>
      <c r="H7" s="149"/>
      <c r="I7" s="149"/>
      <c r="J7" s="30"/>
      <c r="K7" s="31"/>
      <c r="L7" s="32"/>
      <c r="M7" s="60"/>
    </row>
    <row r="8" spans="1:13" s="31" customFormat="1" ht="18">
      <c r="A8" s="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58"/>
    </row>
    <row r="9" spans="1:13" s="5" customFormat="1" ht="0.75" customHeight="1" thickBot="1">
      <c r="A9"/>
      <c r="B9" s="3"/>
      <c r="C9" s="3"/>
      <c r="D9" s="3"/>
      <c r="E9"/>
      <c r="F9" s="10"/>
      <c r="G9" s="10"/>
      <c r="H9" s="4"/>
      <c r="I9" s="2"/>
      <c r="J9" s="2"/>
      <c r="K9"/>
      <c r="L9" s="1"/>
      <c r="M9" s="62"/>
    </row>
    <row r="10" spans="1:13" ht="17.25" customHeight="1" thickBot="1" thickTop="1">
      <c r="A10" s="150"/>
      <c r="B10" s="152" t="s">
        <v>8</v>
      </c>
      <c r="C10" s="93" t="s">
        <v>11</v>
      </c>
      <c r="D10" s="93"/>
      <c r="E10" s="137" t="s">
        <v>4</v>
      </c>
      <c r="F10" s="93" t="s">
        <v>7</v>
      </c>
      <c r="G10" s="93" t="s">
        <v>12</v>
      </c>
      <c r="H10" s="137" t="s">
        <v>16</v>
      </c>
      <c r="I10" s="157" t="s">
        <v>3</v>
      </c>
      <c r="J10" s="159" t="s">
        <v>5</v>
      </c>
      <c r="K10" s="139" t="s">
        <v>6</v>
      </c>
      <c r="L10" s="5"/>
      <c r="M10" s="58"/>
    </row>
    <row r="11" spans="1:13" s="5" customFormat="1" ht="30.75" customHeight="1" thickBot="1">
      <c r="A11" s="151"/>
      <c r="B11" s="153"/>
      <c r="C11" s="52" t="s">
        <v>9</v>
      </c>
      <c r="D11" s="52" t="s">
        <v>10</v>
      </c>
      <c r="E11" s="138"/>
      <c r="F11" s="136"/>
      <c r="G11" s="136"/>
      <c r="H11" s="138"/>
      <c r="I11" s="158"/>
      <c r="J11" s="160"/>
      <c r="K11" s="140"/>
      <c r="M11" s="58"/>
    </row>
    <row r="12" spans="1:13" s="5" customFormat="1" ht="30" customHeight="1" thickBot="1" thickTop="1">
      <c r="A12" s="50"/>
      <c r="B12" s="53">
        <v>1</v>
      </c>
      <c r="C12" s="36">
        <v>2</v>
      </c>
      <c r="D12" s="36">
        <v>3</v>
      </c>
      <c r="E12" s="54">
        <v>4</v>
      </c>
      <c r="F12" s="36">
        <v>5</v>
      </c>
      <c r="G12" s="36">
        <v>6</v>
      </c>
      <c r="H12" s="54">
        <v>7</v>
      </c>
      <c r="I12" s="55">
        <v>8</v>
      </c>
      <c r="J12" s="56">
        <v>9</v>
      </c>
      <c r="K12" s="57">
        <v>10</v>
      </c>
      <c r="L12" s="22"/>
      <c r="M12" s="61"/>
    </row>
    <row r="13" spans="1:13" s="22" customFormat="1" ht="30" customHeight="1" thickTop="1">
      <c r="A13" s="51"/>
      <c r="B13" s="44">
        <v>1</v>
      </c>
      <c r="C13" s="141" t="s">
        <v>45</v>
      </c>
      <c r="D13" s="16" t="s">
        <v>46</v>
      </c>
      <c r="E13" s="141" t="s">
        <v>26</v>
      </c>
      <c r="F13" s="142" t="s">
        <v>27</v>
      </c>
      <c r="G13" s="143" t="s">
        <v>19</v>
      </c>
      <c r="H13" s="144" t="s">
        <v>48</v>
      </c>
      <c r="I13" s="143" t="s">
        <v>2</v>
      </c>
      <c r="J13" s="145">
        <v>11560000</v>
      </c>
      <c r="K13" s="146">
        <f>J13*M13</f>
        <v>71160076.96</v>
      </c>
      <c r="L13" s="5"/>
      <c r="M13" s="58">
        <v>6.155716</v>
      </c>
    </row>
    <row r="14" spans="1:13" s="5" customFormat="1" ht="24.75" customHeight="1">
      <c r="A14" s="33"/>
      <c r="B14" s="40"/>
      <c r="C14" s="117"/>
      <c r="D14" s="12" t="s">
        <v>47</v>
      </c>
      <c r="E14" s="116"/>
      <c r="F14" s="129"/>
      <c r="G14" s="132"/>
      <c r="H14" s="125"/>
      <c r="I14" s="130"/>
      <c r="J14" s="110"/>
      <c r="K14" s="114"/>
      <c r="M14" s="58"/>
    </row>
    <row r="15" spans="1:13" s="5" customFormat="1" ht="48" customHeight="1">
      <c r="A15" s="34"/>
      <c r="B15" s="39">
        <f>B13+1</f>
        <v>2</v>
      </c>
      <c r="C15" s="115" t="s">
        <v>45</v>
      </c>
      <c r="D15" s="13" t="s">
        <v>46</v>
      </c>
      <c r="E15" s="115" t="s">
        <v>28</v>
      </c>
      <c r="F15" s="128" t="s">
        <v>27</v>
      </c>
      <c r="G15" s="122" t="s">
        <v>32</v>
      </c>
      <c r="H15" s="124" t="s">
        <v>91</v>
      </c>
      <c r="I15" s="109" t="s">
        <v>2</v>
      </c>
      <c r="J15" s="109">
        <v>15895000</v>
      </c>
      <c r="K15" s="112">
        <f>J15*M15</f>
        <v>97845105.82</v>
      </c>
      <c r="L15" s="46"/>
      <c r="M15" s="58">
        <v>6.155716</v>
      </c>
    </row>
    <row r="16" spans="1:13" s="5" customFormat="1" ht="24.75" customHeight="1">
      <c r="A16" s="35"/>
      <c r="B16" s="40"/>
      <c r="C16" s="117"/>
      <c r="D16" s="14" t="s">
        <v>49</v>
      </c>
      <c r="E16" s="117"/>
      <c r="F16" s="131"/>
      <c r="G16" s="132"/>
      <c r="H16" s="125"/>
      <c r="I16" s="111"/>
      <c r="J16" s="111"/>
      <c r="K16" s="114"/>
      <c r="M16" s="58"/>
    </row>
    <row r="17" spans="1:13" s="5" customFormat="1" ht="53.25" customHeight="1">
      <c r="A17" s="18"/>
      <c r="B17" s="39">
        <f>B15+1</f>
        <v>3</v>
      </c>
      <c r="C17" s="115" t="s">
        <v>50</v>
      </c>
      <c r="D17" s="13" t="s">
        <v>51</v>
      </c>
      <c r="E17" s="115" t="s">
        <v>29</v>
      </c>
      <c r="F17" s="128" t="s">
        <v>27</v>
      </c>
      <c r="G17" s="122" t="s">
        <v>19</v>
      </c>
      <c r="H17" s="123" t="s">
        <v>92</v>
      </c>
      <c r="I17" s="109" t="s">
        <v>2</v>
      </c>
      <c r="J17" s="109">
        <v>29750000</v>
      </c>
      <c r="K17" s="112">
        <f>J17*M17</f>
        <v>184098355</v>
      </c>
      <c r="M17" s="58">
        <v>6.18818</v>
      </c>
    </row>
    <row r="18" spans="1:13" s="5" customFormat="1" ht="19.5" customHeight="1">
      <c r="A18" s="17"/>
      <c r="B18" s="40"/>
      <c r="C18" s="117"/>
      <c r="D18" s="14" t="s">
        <v>52</v>
      </c>
      <c r="E18" s="117"/>
      <c r="F18" s="131"/>
      <c r="G18" s="132"/>
      <c r="H18" s="124"/>
      <c r="I18" s="111"/>
      <c r="J18" s="111"/>
      <c r="K18" s="114"/>
      <c r="M18" s="58"/>
    </row>
    <row r="19" spans="1:13" s="5" customFormat="1" ht="29.25" customHeight="1">
      <c r="A19" s="18"/>
      <c r="B19" s="39">
        <f>B17+1</f>
        <v>4</v>
      </c>
      <c r="C19" s="115" t="s">
        <v>53</v>
      </c>
      <c r="D19" s="13" t="s">
        <v>54</v>
      </c>
      <c r="E19" s="115" t="s">
        <v>30</v>
      </c>
      <c r="F19" s="128" t="s">
        <v>31</v>
      </c>
      <c r="G19" s="122" t="s">
        <v>32</v>
      </c>
      <c r="H19" s="123" t="s">
        <v>93</v>
      </c>
      <c r="I19" s="109" t="s">
        <v>2</v>
      </c>
      <c r="J19" s="109">
        <v>13945000</v>
      </c>
      <c r="K19" s="112">
        <f>J19*M19</f>
        <v>84057322.375</v>
      </c>
      <c r="M19" s="58">
        <v>6.027775</v>
      </c>
    </row>
    <row r="20" spans="1:13" s="5" customFormat="1" ht="37.5" customHeight="1">
      <c r="A20" s="17"/>
      <c r="B20" s="40"/>
      <c r="C20" s="117"/>
      <c r="D20" s="14" t="s">
        <v>55</v>
      </c>
      <c r="E20" s="117"/>
      <c r="F20" s="131"/>
      <c r="G20" s="132"/>
      <c r="H20" s="124"/>
      <c r="I20" s="111"/>
      <c r="J20" s="111"/>
      <c r="K20" s="114"/>
      <c r="M20" s="58"/>
    </row>
    <row r="21" spans="1:13" s="5" customFormat="1" ht="48.75" customHeight="1">
      <c r="A21" s="18"/>
      <c r="B21" s="39">
        <f>B19+1</f>
        <v>5</v>
      </c>
      <c r="C21" s="115" t="s">
        <v>53</v>
      </c>
      <c r="D21" s="13" t="s">
        <v>54</v>
      </c>
      <c r="E21" s="115" t="s">
        <v>33</v>
      </c>
      <c r="F21" s="128" t="s">
        <v>31</v>
      </c>
      <c r="G21" s="122" t="s">
        <v>32</v>
      </c>
      <c r="H21" s="123" t="s">
        <v>93</v>
      </c>
      <c r="I21" s="109" t="s">
        <v>2</v>
      </c>
      <c r="J21" s="109">
        <v>9000000</v>
      </c>
      <c r="K21" s="112">
        <f>J21*M21</f>
        <v>54249975</v>
      </c>
      <c r="M21" s="58">
        <v>6.027775</v>
      </c>
    </row>
    <row r="22" spans="1:13" s="5" customFormat="1" ht="24.75" customHeight="1" thickBot="1">
      <c r="A22" s="19"/>
      <c r="B22" s="76"/>
      <c r="C22" s="126"/>
      <c r="D22" s="64" t="s">
        <v>55</v>
      </c>
      <c r="E22" s="126"/>
      <c r="F22" s="102"/>
      <c r="G22" s="103"/>
      <c r="H22" s="94"/>
      <c r="I22" s="95"/>
      <c r="J22" s="95"/>
      <c r="K22" s="96"/>
      <c r="M22" s="58"/>
    </row>
    <row r="23" spans="1:13" s="5" customFormat="1" ht="51" customHeight="1" thickTop="1">
      <c r="A23" s="15"/>
      <c r="B23" s="77">
        <f>B21+1</f>
        <v>6</v>
      </c>
      <c r="C23" s="135" t="s">
        <v>56</v>
      </c>
      <c r="D23" s="68" t="s">
        <v>57</v>
      </c>
      <c r="E23" s="135" t="s">
        <v>34</v>
      </c>
      <c r="F23" s="99" t="s">
        <v>31</v>
      </c>
      <c r="G23" s="100" t="s">
        <v>43</v>
      </c>
      <c r="H23" s="101" t="s">
        <v>94</v>
      </c>
      <c r="I23" s="133" t="s">
        <v>2</v>
      </c>
      <c r="J23" s="133">
        <v>10000000</v>
      </c>
      <c r="K23" s="134">
        <f>J23*M23</f>
        <v>60277750</v>
      </c>
      <c r="M23" s="58">
        <v>6.027775</v>
      </c>
    </row>
    <row r="24" spans="1:13" s="5" customFormat="1" ht="11.25" customHeight="1">
      <c r="A24" s="17"/>
      <c r="B24" s="40"/>
      <c r="C24" s="117"/>
      <c r="D24" s="14" t="s">
        <v>58</v>
      </c>
      <c r="E24" s="117"/>
      <c r="F24" s="131"/>
      <c r="G24" s="132"/>
      <c r="H24" s="125"/>
      <c r="I24" s="111"/>
      <c r="J24" s="111"/>
      <c r="K24" s="114"/>
      <c r="M24" s="58"/>
    </row>
    <row r="25" spans="1:13" s="5" customFormat="1" ht="27.75" customHeight="1">
      <c r="A25" s="18"/>
      <c r="B25" s="41">
        <f>B23+1</f>
        <v>7</v>
      </c>
      <c r="C25" s="116" t="s">
        <v>56</v>
      </c>
      <c r="D25" s="12" t="s">
        <v>57</v>
      </c>
      <c r="E25" s="116" t="s">
        <v>35</v>
      </c>
      <c r="F25" s="129" t="s">
        <v>31</v>
      </c>
      <c r="G25" s="130" t="s">
        <v>43</v>
      </c>
      <c r="H25" s="124" t="s">
        <v>94</v>
      </c>
      <c r="I25" s="110" t="s">
        <v>2</v>
      </c>
      <c r="J25" s="110">
        <v>6200000</v>
      </c>
      <c r="K25" s="113">
        <f>J25*M25</f>
        <v>37372205</v>
      </c>
      <c r="M25" s="58">
        <v>6.027775</v>
      </c>
    </row>
    <row r="26" spans="1:13" s="5" customFormat="1" ht="37.5" customHeight="1">
      <c r="A26" s="17"/>
      <c r="B26" s="40"/>
      <c r="C26" s="117"/>
      <c r="D26" s="14" t="s">
        <v>58</v>
      </c>
      <c r="E26" s="117"/>
      <c r="F26" s="131"/>
      <c r="G26" s="132"/>
      <c r="H26" s="125"/>
      <c r="I26" s="111"/>
      <c r="J26" s="111"/>
      <c r="K26" s="114"/>
      <c r="M26" s="58"/>
    </row>
    <row r="27" spans="1:13" s="5" customFormat="1" ht="33.75" customHeight="1">
      <c r="A27" s="18"/>
      <c r="B27" s="39">
        <f>B25+1</f>
        <v>8</v>
      </c>
      <c r="C27" s="115" t="s">
        <v>50</v>
      </c>
      <c r="D27" s="13" t="s">
        <v>54</v>
      </c>
      <c r="E27" s="115" t="s">
        <v>36</v>
      </c>
      <c r="F27" s="128" t="s">
        <v>37</v>
      </c>
      <c r="G27" s="122" t="s">
        <v>19</v>
      </c>
      <c r="H27" s="123" t="s">
        <v>95</v>
      </c>
      <c r="I27" s="109" t="s">
        <v>2</v>
      </c>
      <c r="J27" s="109">
        <v>22239000</v>
      </c>
      <c r="K27" s="112">
        <f>J27*M27</f>
        <v>132539680.854</v>
      </c>
      <c r="M27" s="58">
        <v>5.959786</v>
      </c>
    </row>
    <row r="28" spans="1:13" s="5" customFormat="1" ht="24.75" customHeight="1">
      <c r="A28" s="17"/>
      <c r="B28" s="40"/>
      <c r="C28" s="117"/>
      <c r="D28" s="14" t="s">
        <v>59</v>
      </c>
      <c r="E28" s="117"/>
      <c r="F28" s="131"/>
      <c r="G28" s="132"/>
      <c r="H28" s="124"/>
      <c r="I28" s="111"/>
      <c r="J28" s="111"/>
      <c r="K28" s="114"/>
      <c r="M28" s="58"/>
    </row>
    <row r="29" spans="1:13" s="5" customFormat="1" ht="42.75" customHeight="1">
      <c r="A29" s="18"/>
      <c r="B29" s="39">
        <f>B27+1</f>
        <v>9</v>
      </c>
      <c r="C29" s="115" t="s">
        <v>60</v>
      </c>
      <c r="D29" s="13" t="s">
        <v>51</v>
      </c>
      <c r="E29" s="115" t="s">
        <v>38</v>
      </c>
      <c r="F29" s="128" t="s">
        <v>39</v>
      </c>
      <c r="G29" s="122" t="s">
        <v>42</v>
      </c>
      <c r="H29" s="123" t="s">
        <v>96</v>
      </c>
      <c r="I29" s="109" t="s">
        <v>2</v>
      </c>
      <c r="J29" s="109">
        <v>26000000</v>
      </c>
      <c r="K29" s="112">
        <f>J29*M29</f>
        <v>159129516</v>
      </c>
      <c r="M29" s="58">
        <v>6.120366</v>
      </c>
    </row>
    <row r="30" spans="1:13" s="5" customFormat="1" ht="24.75" customHeight="1">
      <c r="A30" s="17"/>
      <c r="B30" s="40"/>
      <c r="C30" s="117"/>
      <c r="D30" s="14" t="s">
        <v>49</v>
      </c>
      <c r="E30" s="117"/>
      <c r="F30" s="131"/>
      <c r="G30" s="132"/>
      <c r="H30" s="124"/>
      <c r="I30" s="111"/>
      <c r="J30" s="111"/>
      <c r="K30" s="114"/>
      <c r="M30" s="58"/>
    </row>
    <row r="31" spans="1:13" s="5" customFormat="1" ht="23.25" customHeight="1">
      <c r="A31" s="18"/>
      <c r="B31" s="39">
        <f>B29+1</f>
        <v>10</v>
      </c>
      <c r="C31" s="115" t="s">
        <v>53</v>
      </c>
      <c r="D31" s="13" t="s">
        <v>54</v>
      </c>
      <c r="E31" s="115" t="s">
        <v>40</v>
      </c>
      <c r="F31" s="128" t="s">
        <v>62</v>
      </c>
      <c r="G31" s="122" t="s">
        <v>41</v>
      </c>
      <c r="H31" s="123" t="s">
        <v>44</v>
      </c>
      <c r="I31" s="109" t="s">
        <v>2</v>
      </c>
      <c r="J31" s="109">
        <v>20000000</v>
      </c>
      <c r="K31" s="112">
        <f>J31*M31</f>
        <v>124241600</v>
      </c>
      <c r="M31" s="58">
        <v>6.21208</v>
      </c>
    </row>
    <row r="32" spans="1:13" s="5" customFormat="1" ht="27" customHeight="1" thickBot="1">
      <c r="A32" s="19"/>
      <c r="B32" s="40"/>
      <c r="C32" s="117"/>
      <c r="D32" s="14" t="s">
        <v>55</v>
      </c>
      <c r="E32" s="117"/>
      <c r="F32" s="131"/>
      <c r="G32" s="132"/>
      <c r="H32" s="125"/>
      <c r="I32" s="111"/>
      <c r="J32" s="111"/>
      <c r="K32" s="114"/>
      <c r="M32" s="58"/>
    </row>
    <row r="33" spans="1:13" s="5" customFormat="1" ht="24.75" customHeight="1" thickTop="1">
      <c r="A33" s="21"/>
      <c r="B33" s="41">
        <f>B31+1</f>
        <v>11</v>
      </c>
      <c r="C33" s="116" t="s">
        <v>45</v>
      </c>
      <c r="D33" s="12" t="s">
        <v>46</v>
      </c>
      <c r="E33" s="116" t="s">
        <v>63</v>
      </c>
      <c r="F33" s="129" t="s">
        <v>64</v>
      </c>
      <c r="G33" s="130" t="s">
        <v>65</v>
      </c>
      <c r="H33" s="124" t="s">
        <v>75</v>
      </c>
      <c r="I33" s="110" t="s">
        <v>2</v>
      </c>
      <c r="J33" s="110">
        <v>15895000</v>
      </c>
      <c r="K33" s="113">
        <f>J33*M33</f>
        <v>96755090.3</v>
      </c>
      <c r="M33" s="58">
        <v>6.08714</v>
      </c>
    </row>
    <row r="34" spans="1:13" ht="24.75" customHeight="1">
      <c r="A34" s="63"/>
      <c r="B34" s="40"/>
      <c r="C34" s="117"/>
      <c r="D34" s="14" t="s">
        <v>47</v>
      </c>
      <c r="E34" s="117"/>
      <c r="F34" s="131"/>
      <c r="G34" s="132"/>
      <c r="H34" s="125"/>
      <c r="I34" s="111"/>
      <c r="J34" s="111"/>
      <c r="K34" s="114"/>
      <c r="L34" s="5"/>
      <c r="M34" s="58"/>
    </row>
    <row r="35" spans="1:13" ht="30.75" customHeight="1">
      <c r="A35" s="63"/>
      <c r="B35" s="39">
        <f>B33+1</f>
        <v>12</v>
      </c>
      <c r="C35" s="115" t="s">
        <v>101</v>
      </c>
      <c r="D35" s="13" t="s">
        <v>102</v>
      </c>
      <c r="E35" s="115" t="s">
        <v>66</v>
      </c>
      <c r="F35" s="128" t="s">
        <v>67</v>
      </c>
      <c r="G35" s="122" t="s">
        <v>19</v>
      </c>
      <c r="H35" s="124" t="s">
        <v>100</v>
      </c>
      <c r="I35" s="109" t="s">
        <v>2</v>
      </c>
      <c r="J35" s="109">
        <v>106054400</v>
      </c>
      <c r="K35" s="112">
        <f>J35*M35</f>
        <v>642252613.8176</v>
      </c>
      <c r="L35" s="9"/>
      <c r="M35" s="65">
        <v>6.055879</v>
      </c>
    </row>
    <row r="36" spans="1:12" ht="15.75" customHeight="1">
      <c r="A36" s="63"/>
      <c r="B36" s="40"/>
      <c r="C36" s="117"/>
      <c r="D36" s="14" t="s">
        <v>103</v>
      </c>
      <c r="E36" s="117"/>
      <c r="F36" s="131"/>
      <c r="G36" s="132"/>
      <c r="H36" s="125"/>
      <c r="I36" s="111"/>
      <c r="J36" s="111"/>
      <c r="K36" s="114"/>
      <c r="L36" s="9"/>
    </row>
    <row r="37" spans="1:13" ht="27" customHeight="1">
      <c r="A37" s="63"/>
      <c r="B37" s="39">
        <f>B35+1</f>
        <v>13</v>
      </c>
      <c r="C37" s="115" t="s">
        <v>101</v>
      </c>
      <c r="D37" s="13" t="s">
        <v>102</v>
      </c>
      <c r="E37" s="115" t="s">
        <v>68</v>
      </c>
      <c r="F37" s="128" t="s">
        <v>62</v>
      </c>
      <c r="G37" s="122" t="s">
        <v>19</v>
      </c>
      <c r="H37" s="124" t="s">
        <v>69</v>
      </c>
      <c r="I37" s="109" t="s">
        <v>2</v>
      </c>
      <c r="J37" s="109">
        <v>10272000</v>
      </c>
      <c r="K37" s="112">
        <f>J37*M37</f>
        <v>64153591.104</v>
      </c>
      <c r="L37" s="9"/>
      <c r="M37" s="65">
        <v>6.245482</v>
      </c>
    </row>
    <row r="38" spans="1:12" ht="15.75" customHeight="1">
      <c r="A38" s="63"/>
      <c r="B38" s="40"/>
      <c r="C38" s="117"/>
      <c r="D38" s="14" t="s">
        <v>104</v>
      </c>
      <c r="E38" s="117"/>
      <c r="F38" s="131"/>
      <c r="G38" s="132"/>
      <c r="H38" s="125"/>
      <c r="I38" s="111"/>
      <c r="J38" s="111"/>
      <c r="K38" s="114"/>
      <c r="L38" s="9"/>
    </row>
    <row r="39" spans="1:13" ht="21.75" customHeight="1">
      <c r="A39" s="63"/>
      <c r="B39" s="39">
        <f>B37+1</f>
        <v>14</v>
      </c>
      <c r="C39" s="115" t="s">
        <v>101</v>
      </c>
      <c r="D39" s="13" t="s">
        <v>102</v>
      </c>
      <c r="E39" s="115" t="s">
        <v>70</v>
      </c>
      <c r="F39" s="128" t="s">
        <v>62</v>
      </c>
      <c r="G39" s="122" t="s">
        <v>19</v>
      </c>
      <c r="H39" s="123" t="s">
        <v>69</v>
      </c>
      <c r="I39" s="109" t="s">
        <v>2</v>
      </c>
      <c r="J39" s="109">
        <v>15408000</v>
      </c>
      <c r="K39" s="112">
        <f>J39*M39</f>
        <v>96230386.656</v>
      </c>
      <c r="L39" s="9"/>
      <c r="M39" s="65">
        <v>6.245482</v>
      </c>
    </row>
    <row r="40" spans="1:12" ht="15.75" customHeight="1" thickBot="1">
      <c r="A40" s="63"/>
      <c r="B40" s="76"/>
      <c r="C40" s="126"/>
      <c r="D40" s="64" t="s">
        <v>104</v>
      </c>
      <c r="E40" s="126"/>
      <c r="F40" s="102"/>
      <c r="G40" s="103"/>
      <c r="H40" s="94"/>
      <c r="I40" s="95"/>
      <c r="J40" s="95"/>
      <c r="K40" s="96"/>
      <c r="L40" s="9"/>
    </row>
    <row r="41" spans="1:13" ht="24" customHeight="1">
      <c r="A41" s="63"/>
      <c r="B41" s="77">
        <f>B39+1</f>
        <v>15</v>
      </c>
      <c r="C41" s="135" t="s">
        <v>53</v>
      </c>
      <c r="D41" s="68" t="s">
        <v>54</v>
      </c>
      <c r="E41" s="135" t="s">
        <v>71</v>
      </c>
      <c r="F41" s="99" t="s">
        <v>62</v>
      </c>
      <c r="G41" s="100" t="s">
        <v>43</v>
      </c>
      <c r="H41" s="101" t="s">
        <v>97</v>
      </c>
      <c r="I41" s="133" t="s">
        <v>2</v>
      </c>
      <c r="J41" s="133">
        <v>20000000</v>
      </c>
      <c r="K41" s="134">
        <f>J41*M41</f>
        <v>124909640</v>
      </c>
      <c r="L41" s="9"/>
      <c r="M41" s="65">
        <v>6.245482</v>
      </c>
    </row>
    <row r="42" spans="1:12" ht="46.5" customHeight="1">
      <c r="A42" s="63"/>
      <c r="B42" s="40"/>
      <c r="C42" s="117"/>
      <c r="D42" s="14" t="s">
        <v>55</v>
      </c>
      <c r="E42" s="117"/>
      <c r="F42" s="131"/>
      <c r="G42" s="132"/>
      <c r="H42" s="125"/>
      <c r="I42" s="111"/>
      <c r="J42" s="111"/>
      <c r="K42" s="114"/>
      <c r="L42" s="9"/>
    </row>
    <row r="43" spans="1:13" ht="33" customHeight="1">
      <c r="A43" s="63"/>
      <c r="B43" s="41">
        <f>B41+1</f>
        <v>16</v>
      </c>
      <c r="C43" s="116" t="s">
        <v>53</v>
      </c>
      <c r="D43" s="12" t="s">
        <v>54</v>
      </c>
      <c r="E43" s="116" t="s">
        <v>72</v>
      </c>
      <c r="F43" s="129" t="s">
        <v>73</v>
      </c>
      <c r="G43" s="130" t="s">
        <v>32</v>
      </c>
      <c r="H43" s="124" t="s">
        <v>98</v>
      </c>
      <c r="I43" s="110" t="s">
        <v>2</v>
      </c>
      <c r="J43" s="110">
        <v>22945000</v>
      </c>
      <c r="K43" s="113">
        <f>J43*M43</f>
        <v>142167449.45000002</v>
      </c>
      <c r="L43" s="9"/>
      <c r="M43" s="62">
        <v>6.19601</v>
      </c>
    </row>
    <row r="44" spans="1:12" ht="33" customHeight="1">
      <c r="A44" s="63"/>
      <c r="B44" s="40"/>
      <c r="C44" s="117"/>
      <c r="D44" s="14" t="s">
        <v>55</v>
      </c>
      <c r="E44" s="117"/>
      <c r="F44" s="131"/>
      <c r="G44" s="132"/>
      <c r="H44" s="125"/>
      <c r="I44" s="111"/>
      <c r="J44" s="111"/>
      <c r="K44" s="114"/>
      <c r="L44" s="9"/>
    </row>
    <row r="45" spans="1:13" ht="30" customHeight="1">
      <c r="A45" s="63"/>
      <c r="B45" s="39">
        <f>B43+1</f>
        <v>17</v>
      </c>
      <c r="C45" s="115" t="s">
        <v>101</v>
      </c>
      <c r="D45" s="13" t="s">
        <v>102</v>
      </c>
      <c r="E45" s="115" t="s">
        <v>74</v>
      </c>
      <c r="F45" s="128" t="s">
        <v>73</v>
      </c>
      <c r="G45" s="122" t="s">
        <v>65</v>
      </c>
      <c r="H45" s="123" t="s">
        <v>76</v>
      </c>
      <c r="I45" s="109" t="s">
        <v>2</v>
      </c>
      <c r="J45" s="109">
        <v>11556000</v>
      </c>
      <c r="K45" s="112">
        <f>J45*M45</f>
        <v>71601091.56</v>
      </c>
      <c r="L45" s="9"/>
      <c r="M45" s="62">
        <v>6.19601</v>
      </c>
    </row>
    <row r="46" spans="1:12" ht="15.75" customHeight="1">
      <c r="A46" s="63"/>
      <c r="B46" s="40"/>
      <c r="C46" s="117"/>
      <c r="D46" s="14" t="s">
        <v>104</v>
      </c>
      <c r="E46" s="117"/>
      <c r="F46" s="131"/>
      <c r="G46" s="132"/>
      <c r="H46" s="125"/>
      <c r="I46" s="111"/>
      <c r="J46" s="111"/>
      <c r="K46" s="114"/>
      <c r="L46" s="9"/>
    </row>
    <row r="47" spans="1:13" ht="34.5" customHeight="1">
      <c r="A47" s="63"/>
      <c r="B47" s="41">
        <f>B45+1</f>
        <v>18</v>
      </c>
      <c r="C47" s="116" t="s">
        <v>101</v>
      </c>
      <c r="D47" s="12" t="s">
        <v>102</v>
      </c>
      <c r="E47" s="116" t="s">
        <v>128</v>
      </c>
      <c r="F47" s="129" t="s">
        <v>77</v>
      </c>
      <c r="G47" s="130" t="s">
        <v>129</v>
      </c>
      <c r="H47" s="124" t="s">
        <v>159</v>
      </c>
      <c r="I47" s="110" t="s">
        <v>2</v>
      </c>
      <c r="J47" s="109">
        <v>36456200</v>
      </c>
      <c r="K47" s="112">
        <f>J47*M47</f>
        <v>221854059.2752</v>
      </c>
      <c r="L47" s="9"/>
      <c r="M47" s="62">
        <v>6.085496</v>
      </c>
    </row>
    <row r="48" spans="1:12" ht="15.75" customHeight="1">
      <c r="A48" s="63"/>
      <c r="B48" s="40"/>
      <c r="C48" s="117"/>
      <c r="D48" s="14" t="s">
        <v>103</v>
      </c>
      <c r="E48" s="117"/>
      <c r="F48" s="131"/>
      <c r="G48" s="132"/>
      <c r="H48" s="125"/>
      <c r="I48" s="111"/>
      <c r="J48" s="111"/>
      <c r="K48" s="114"/>
      <c r="L48" s="9"/>
    </row>
    <row r="49" spans="1:13" ht="31.5" customHeight="1">
      <c r="A49" s="63"/>
      <c r="B49" s="39">
        <v>19</v>
      </c>
      <c r="C49" s="116" t="s">
        <v>101</v>
      </c>
      <c r="D49" s="12" t="s">
        <v>102</v>
      </c>
      <c r="E49" s="115" t="s">
        <v>78</v>
      </c>
      <c r="F49" s="128" t="s">
        <v>79</v>
      </c>
      <c r="G49" s="122" t="s">
        <v>80</v>
      </c>
      <c r="H49" s="124" t="s">
        <v>81</v>
      </c>
      <c r="I49" s="109" t="s">
        <v>2</v>
      </c>
      <c r="J49" s="109">
        <v>11556000</v>
      </c>
      <c r="K49" s="112">
        <f>J49*M49</f>
        <v>69095392.524</v>
      </c>
      <c r="L49" s="9"/>
      <c r="M49" s="62">
        <v>5.979179</v>
      </c>
    </row>
    <row r="50" spans="1:12" ht="15.75" customHeight="1">
      <c r="A50" s="63"/>
      <c r="B50" s="40"/>
      <c r="C50" s="117"/>
      <c r="D50" s="14" t="s">
        <v>104</v>
      </c>
      <c r="E50" s="117"/>
      <c r="F50" s="131"/>
      <c r="G50" s="132"/>
      <c r="H50" s="125"/>
      <c r="I50" s="111"/>
      <c r="J50" s="111"/>
      <c r="K50" s="114"/>
      <c r="L50" s="9"/>
    </row>
    <row r="51" spans="1:13" ht="30.75" customHeight="1">
      <c r="A51" s="63"/>
      <c r="B51" s="39">
        <f>B49+1</f>
        <v>20</v>
      </c>
      <c r="C51" s="115" t="s">
        <v>105</v>
      </c>
      <c r="D51" s="12" t="s">
        <v>106</v>
      </c>
      <c r="E51" s="115" t="s">
        <v>82</v>
      </c>
      <c r="F51" s="128" t="s">
        <v>77</v>
      </c>
      <c r="G51" s="122" t="s">
        <v>19</v>
      </c>
      <c r="H51" s="123" t="s">
        <v>99</v>
      </c>
      <c r="I51" s="109" t="s">
        <v>2</v>
      </c>
      <c r="J51" s="109">
        <v>70065000</v>
      </c>
      <c r="K51" s="112">
        <f>J51*M51</f>
        <v>426380277.24</v>
      </c>
      <c r="L51" s="9"/>
      <c r="M51" s="62">
        <v>6.085496</v>
      </c>
    </row>
    <row r="52" spans="1:12" ht="15.75" customHeight="1">
      <c r="A52" s="63"/>
      <c r="B52" s="40"/>
      <c r="C52" s="117"/>
      <c r="D52" s="14" t="s">
        <v>107</v>
      </c>
      <c r="E52" s="117"/>
      <c r="F52" s="131"/>
      <c r="G52" s="132"/>
      <c r="H52" s="125"/>
      <c r="I52" s="111"/>
      <c r="J52" s="111"/>
      <c r="K52" s="114"/>
      <c r="L52" s="9"/>
    </row>
    <row r="53" spans="1:13" ht="36" customHeight="1">
      <c r="A53" s="63"/>
      <c r="B53" s="39">
        <f>B51+1</f>
        <v>21</v>
      </c>
      <c r="C53" s="115" t="s">
        <v>105</v>
      </c>
      <c r="D53" s="12" t="s">
        <v>108</v>
      </c>
      <c r="E53" s="115" t="s">
        <v>83</v>
      </c>
      <c r="F53" s="128" t="s">
        <v>84</v>
      </c>
      <c r="G53" s="122" t="s">
        <v>42</v>
      </c>
      <c r="H53" s="123" t="s">
        <v>112</v>
      </c>
      <c r="I53" s="109" t="s">
        <v>20</v>
      </c>
      <c r="J53" s="109">
        <v>5130000</v>
      </c>
      <c r="K53" s="112">
        <f>J53*M53</f>
        <v>37708557.480000004</v>
      </c>
      <c r="L53" s="9"/>
      <c r="M53" s="62">
        <v>7.350596</v>
      </c>
    </row>
    <row r="54" spans="1:12" ht="15.75" customHeight="1">
      <c r="A54" s="63"/>
      <c r="B54" s="40"/>
      <c r="C54" s="117"/>
      <c r="D54" s="14" t="s">
        <v>103</v>
      </c>
      <c r="E54" s="117"/>
      <c r="F54" s="131"/>
      <c r="G54" s="132"/>
      <c r="H54" s="125"/>
      <c r="I54" s="111"/>
      <c r="J54" s="111"/>
      <c r="K54" s="114"/>
      <c r="L54" s="9"/>
    </row>
    <row r="55" spans="1:13" s="104" customFormat="1" ht="45" customHeight="1">
      <c r="A55" s="63"/>
      <c r="B55" s="39">
        <f>B53+1</f>
        <v>22</v>
      </c>
      <c r="C55" s="115" t="s">
        <v>105</v>
      </c>
      <c r="D55" s="12" t="s">
        <v>109</v>
      </c>
      <c r="E55" s="115" t="s">
        <v>85</v>
      </c>
      <c r="F55" s="128" t="s">
        <v>87</v>
      </c>
      <c r="G55" s="122" t="s">
        <v>19</v>
      </c>
      <c r="H55" s="123" t="s">
        <v>88</v>
      </c>
      <c r="I55" s="109" t="s">
        <v>2</v>
      </c>
      <c r="J55" s="97">
        <v>58000000</v>
      </c>
      <c r="K55" s="112">
        <f>58800000*M55</f>
        <v>349492441.20000005</v>
      </c>
      <c r="L55" s="9"/>
      <c r="M55" s="98">
        <v>5.943749</v>
      </c>
    </row>
    <row r="56" spans="1:13" s="104" customFormat="1" ht="15.75" customHeight="1">
      <c r="A56" s="63"/>
      <c r="B56" s="40"/>
      <c r="C56" s="117"/>
      <c r="D56" s="14" t="s">
        <v>110</v>
      </c>
      <c r="E56" s="117"/>
      <c r="F56" s="131"/>
      <c r="G56" s="132"/>
      <c r="H56" s="125"/>
      <c r="I56" s="111"/>
      <c r="J56" s="105">
        <v>800000</v>
      </c>
      <c r="K56" s="114"/>
      <c r="L56" s="9"/>
      <c r="M56" s="98"/>
    </row>
    <row r="57" spans="1:13" ht="34.5" customHeight="1">
      <c r="A57" s="63"/>
      <c r="B57" s="39">
        <f>B55+1</f>
        <v>23</v>
      </c>
      <c r="C57" s="115" t="s">
        <v>105</v>
      </c>
      <c r="D57" s="13" t="s">
        <v>109</v>
      </c>
      <c r="E57" s="115" t="s">
        <v>86</v>
      </c>
      <c r="F57" s="128" t="s">
        <v>87</v>
      </c>
      <c r="G57" s="122" t="s">
        <v>90</v>
      </c>
      <c r="H57" s="123" t="s">
        <v>89</v>
      </c>
      <c r="I57" s="109" t="s">
        <v>2</v>
      </c>
      <c r="J57" s="109">
        <v>21600000</v>
      </c>
      <c r="K57" s="112">
        <f>J57*M57</f>
        <v>128384978.4</v>
      </c>
      <c r="L57" s="9"/>
      <c r="M57" s="62">
        <v>5.943749</v>
      </c>
    </row>
    <row r="58" spans="1:12" ht="34.5" customHeight="1" thickBot="1">
      <c r="A58" s="63"/>
      <c r="B58" s="76"/>
      <c r="C58" s="126"/>
      <c r="D58" s="64" t="s">
        <v>111</v>
      </c>
      <c r="E58" s="126"/>
      <c r="F58" s="102"/>
      <c r="G58" s="103"/>
      <c r="H58" s="94"/>
      <c r="I58" s="95"/>
      <c r="J58" s="95"/>
      <c r="K58" s="96"/>
      <c r="L58" s="9"/>
    </row>
    <row r="59" spans="1:13" ht="34.5" customHeight="1">
      <c r="A59" s="63"/>
      <c r="B59" s="41">
        <f>B57+1</f>
        <v>24</v>
      </c>
      <c r="C59" s="161" t="s">
        <v>101</v>
      </c>
      <c r="D59" s="12" t="s">
        <v>102</v>
      </c>
      <c r="E59" s="162" t="s">
        <v>113</v>
      </c>
      <c r="F59" s="120" t="s">
        <v>116</v>
      </c>
      <c r="G59" s="132" t="s">
        <v>32</v>
      </c>
      <c r="H59" s="125" t="s">
        <v>114</v>
      </c>
      <c r="I59" s="111" t="s">
        <v>2</v>
      </c>
      <c r="J59" s="111">
        <v>36456200</v>
      </c>
      <c r="K59" s="114">
        <f>J59*M59</f>
        <v>219452288.363</v>
      </c>
      <c r="L59" s="9"/>
      <c r="M59" s="62">
        <v>6.019615</v>
      </c>
    </row>
    <row r="60" spans="1:12" ht="34.5" customHeight="1">
      <c r="A60" s="63"/>
      <c r="B60" s="40"/>
      <c r="C60" s="154"/>
      <c r="D60" s="12" t="s">
        <v>107</v>
      </c>
      <c r="E60" s="155"/>
      <c r="F60" s="156"/>
      <c r="G60" s="121"/>
      <c r="H60" s="163"/>
      <c r="I60" s="147"/>
      <c r="J60" s="147"/>
      <c r="K60" s="164"/>
      <c r="L60" s="9"/>
    </row>
    <row r="61" spans="1:13" ht="15.75" customHeight="1">
      <c r="A61" s="63"/>
      <c r="B61" s="41">
        <f>B59+1</f>
        <v>25</v>
      </c>
      <c r="C61" s="116" t="s">
        <v>50</v>
      </c>
      <c r="D61" s="13" t="s">
        <v>51</v>
      </c>
      <c r="E61" s="116" t="s">
        <v>130</v>
      </c>
      <c r="F61" s="129" t="s">
        <v>117</v>
      </c>
      <c r="G61" s="122" t="s">
        <v>42</v>
      </c>
      <c r="H61" s="123" t="s">
        <v>115</v>
      </c>
      <c r="I61" s="110" t="s">
        <v>2</v>
      </c>
      <c r="J61" s="110">
        <v>26775000</v>
      </c>
      <c r="K61" s="113">
        <f>J61*M61</f>
        <v>164760926.4</v>
      </c>
      <c r="L61" s="9"/>
      <c r="M61" s="62">
        <v>6.153536</v>
      </c>
    </row>
    <row r="62" spans="1:12" ht="34.5" customHeight="1">
      <c r="A62" s="63"/>
      <c r="B62" s="41"/>
      <c r="C62" s="116"/>
      <c r="D62" s="12" t="s">
        <v>52</v>
      </c>
      <c r="E62" s="116"/>
      <c r="F62" s="129"/>
      <c r="G62" s="130"/>
      <c r="H62" s="124"/>
      <c r="I62" s="110"/>
      <c r="J62" s="110"/>
      <c r="K62" s="113"/>
      <c r="L62" s="9"/>
    </row>
    <row r="63" spans="1:13" s="104" customFormat="1" ht="30" customHeight="1">
      <c r="A63" s="63"/>
      <c r="B63" s="39">
        <f>B61+1</f>
        <v>26</v>
      </c>
      <c r="C63" s="154" t="s">
        <v>131</v>
      </c>
      <c r="D63" s="13" t="s">
        <v>109</v>
      </c>
      <c r="E63" s="155" t="s">
        <v>118</v>
      </c>
      <c r="F63" s="156" t="s">
        <v>121</v>
      </c>
      <c r="G63" s="121" t="s">
        <v>19</v>
      </c>
      <c r="H63" s="123" t="s">
        <v>122</v>
      </c>
      <c r="I63" s="147" t="s">
        <v>2</v>
      </c>
      <c r="J63" s="147">
        <v>30551500</v>
      </c>
      <c r="K63" s="112">
        <f>J63*M64</f>
        <v>186717111.4795</v>
      </c>
      <c r="L63" s="9"/>
      <c r="M63" s="98"/>
    </row>
    <row r="64" spans="1:13" s="104" customFormat="1" ht="15.75" customHeight="1">
      <c r="A64" s="63"/>
      <c r="B64" s="41"/>
      <c r="C64" s="154"/>
      <c r="D64" s="12" t="s">
        <v>55</v>
      </c>
      <c r="E64" s="155"/>
      <c r="F64" s="156"/>
      <c r="G64" s="121"/>
      <c r="H64" s="125"/>
      <c r="I64" s="147"/>
      <c r="J64" s="147"/>
      <c r="K64" s="114"/>
      <c r="L64" s="9"/>
      <c r="M64" s="98">
        <v>6.111553</v>
      </c>
    </row>
    <row r="65" spans="1:13" s="104" customFormat="1" ht="30.75" customHeight="1">
      <c r="A65" s="63"/>
      <c r="B65" s="39">
        <f>B63+1</f>
        <v>27</v>
      </c>
      <c r="C65" s="154" t="s">
        <v>53</v>
      </c>
      <c r="D65" s="13" t="s">
        <v>54</v>
      </c>
      <c r="E65" s="155" t="s">
        <v>119</v>
      </c>
      <c r="F65" s="156" t="s">
        <v>121</v>
      </c>
      <c r="G65" s="121" t="s">
        <v>43</v>
      </c>
      <c r="H65" s="123" t="s">
        <v>123</v>
      </c>
      <c r="I65" s="147" t="s">
        <v>2</v>
      </c>
      <c r="J65" s="147">
        <v>2945000</v>
      </c>
      <c r="K65" s="112">
        <f>J65*M66</f>
        <v>17998523.585</v>
      </c>
      <c r="L65" s="9"/>
      <c r="M65" s="98"/>
    </row>
    <row r="66" spans="1:15" s="104" customFormat="1" ht="28.5" customHeight="1">
      <c r="A66" s="63"/>
      <c r="B66" s="40"/>
      <c r="C66" s="154"/>
      <c r="D66" s="12" t="s">
        <v>55</v>
      </c>
      <c r="E66" s="155"/>
      <c r="F66" s="156"/>
      <c r="G66" s="121"/>
      <c r="H66" s="125"/>
      <c r="I66" s="147"/>
      <c r="J66" s="147"/>
      <c r="K66" s="114"/>
      <c r="L66" s="9"/>
      <c r="M66" s="98">
        <v>6.111553</v>
      </c>
      <c r="O66" s="104" t="s">
        <v>1</v>
      </c>
    </row>
    <row r="67" spans="1:12" ht="35.25" customHeight="1">
      <c r="A67" s="63"/>
      <c r="B67" s="39">
        <f>B65+1</f>
        <v>28</v>
      </c>
      <c r="C67" s="154" t="s">
        <v>53</v>
      </c>
      <c r="D67" s="13" t="s">
        <v>132</v>
      </c>
      <c r="E67" s="155" t="s">
        <v>120</v>
      </c>
      <c r="F67" s="156" t="s">
        <v>121</v>
      </c>
      <c r="G67" s="121" t="s">
        <v>90</v>
      </c>
      <c r="H67" s="123" t="s">
        <v>124</v>
      </c>
      <c r="I67" s="147" t="s">
        <v>2</v>
      </c>
      <c r="J67" s="147">
        <v>2945000</v>
      </c>
      <c r="K67" s="112">
        <f>J67*M68</f>
        <v>17998523.585</v>
      </c>
      <c r="L67" s="9"/>
    </row>
    <row r="68" spans="1:13" ht="25.5" customHeight="1">
      <c r="A68" s="63"/>
      <c r="B68" s="40"/>
      <c r="C68" s="154"/>
      <c r="D68" s="12" t="s">
        <v>55</v>
      </c>
      <c r="E68" s="155"/>
      <c r="F68" s="156"/>
      <c r="G68" s="121"/>
      <c r="H68" s="125"/>
      <c r="I68" s="147"/>
      <c r="J68" s="147"/>
      <c r="K68" s="114"/>
      <c r="L68" s="9"/>
      <c r="M68" s="62">
        <v>6.111553</v>
      </c>
    </row>
    <row r="69" spans="1:12" ht="27" customHeight="1">
      <c r="A69" s="63"/>
      <c r="B69" s="41">
        <f>B67+1</f>
        <v>29</v>
      </c>
      <c r="C69" s="116" t="s">
        <v>101</v>
      </c>
      <c r="D69" s="13" t="s">
        <v>102</v>
      </c>
      <c r="E69" s="116" t="s">
        <v>125</v>
      </c>
      <c r="F69" s="129" t="s">
        <v>126</v>
      </c>
      <c r="G69" s="130" t="s">
        <v>19</v>
      </c>
      <c r="H69" s="125" t="s">
        <v>127</v>
      </c>
      <c r="I69" s="110" t="s">
        <v>2</v>
      </c>
      <c r="J69" s="110">
        <v>26513600</v>
      </c>
      <c r="K69" s="113">
        <f>J69*M70</f>
        <v>161966226.6528</v>
      </c>
      <c r="L69" s="9"/>
    </row>
    <row r="70" spans="1:13" ht="15.75" customHeight="1">
      <c r="A70" s="63"/>
      <c r="B70" s="41"/>
      <c r="C70" s="116"/>
      <c r="D70" s="12" t="s">
        <v>107</v>
      </c>
      <c r="E70" s="116"/>
      <c r="F70" s="129"/>
      <c r="G70" s="130"/>
      <c r="H70" s="123"/>
      <c r="I70" s="110"/>
      <c r="J70" s="110"/>
      <c r="K70" s="113"/>
      <c r="L70" s="9"/>
      <c r="M70" s="62">
        <v>6.108798</v>
      </c>
    </row>
    <row r="71" spans="1:12" ht="15.75">
      <c r="A71" s="63"/>
      <c r="B71" s="39">
        <f>B69+1</f>
        <v>30</v>
      </c>
      <c r="C71" s="115" t="s">
        <v>149</v>
      </c>
      <c r="D71" s="13" t="s">
        <v>109</v>
      </c>
      <c r="E71" s="115" t="s">
        <v>133</v>
      </c>
      <c r="F71" s="128" t="s">
        <v>134</v>
      </c>
      <c r="G71" s="122" t="s">
        <v>135</v>
      </c>
      <c r="H71" s="123" t="s">
        <v>136</v>
      </c>
      <c r="I71" s="109" t="s">
        <v>20</v>
      </c>
      <c r="J71" s="109">
        <v>5130000</v>
      </c>
      <c r="K71" s="112">
        <f>J71*M72</f>
        <v>38943440.82</v>
      </c>
      <c r="L71" s="9"/>
    </row>
    <row r="72" spans="1:13" ht="35.25" customHeight="1">
      <c r="A72" s="63"/>
      <c r="B72" s="41"/>
      <c r="C72" s="116"/>
      <c r="D72" s="12" t="s">
        <v>150</v>
      </c>
      <c r="E72" s="116"/>
      <c r="F72" s="129"/>
      <c r="G72" s="130"/>
      <c r="H72" s="125"/>
      <c r="I72" s="110"/>
      <c r="J72" s="110"/>
      <c r="K72" s="113"/>
      <c r="L72" s="9"/>
      <c r="M72" s="62">
        <v>7.591314</v>
      </c>
    </row>
    <row r="73" spans="1:12" ht="15.75">
      <c r="A73" s="63"/>
      <c r="B73" s="34">
        <v>31</v>
      </c>
      <c r="C73" s="13"/>
      <c r="D73" s="13" t="s">
        <v>109</v>
      </c>
      <c r="E73" s="115" t="s">
        <v>137</v>
      </c>
      <c r="F73" s="118" t="s">
        <v>138</v>
      </c>
      <c r="G73" s="121" t="s">
        <v>90</v>
      </c>
      <c r="H73" s="123" t="s">
        <v>139</v>
      </c>
      <c r="I73" s="109" t="s">
        <v>2</v>
      </c>
      <c r="J73" s="109">
        <v>34374000</v>
      </c>
      <c r="K73" s="112">
        <f>J73*M75</f>
        <v>206236472.09399998</v>
      </c>
      <c r="L73" s="9"/>
    </row>
    <row r="74" spans="1:12" ht="15.75">
      <c r="A74" s="63"/>
      <c r="B74" s="78"/>
      <c r="C74" s="12" t="s">
        <v>131</v>
      </c>
      <c r="D74" s="12" t="s">
        <v>151</v>
      </c>
      <c r="E74" s="116"/>
      <c r="F74" s="119"/>
      <c r="G74" s="122"/>
      <c r="H74" s="124"/>
      <c r="I74" s="110"/>
      <c r="J74" s="110"/>
      <c r="K74" s="113"/>
      <c r="L74" s="9"/>
    </row>
    <row r="75" spans="1:13" s="5" customFormat="1" ht="32.25" customHeight="1">
      <c r="A75" s="63"/>
      <c r="B75" s="35"/>
      <c r="C75" s="14"/>
      <c r="D75" s="67"/>
      <c r="E75" s="117"/>
      <c r="F75" s="120"/>
      <c r="G75" s="121"/>
      <c r="H75" s="125"/>
      <c r="I75" s="111"/>
      <c r="J75" s="111"/>
      <c r="K75" s="114"/>
      <c r="L75" s="9"/>
      <c r="M75" s="62">
        <v>5.999781</v>
      </c>
    </row>
    <row r="76" spans="1:13" s="5" customFormat="1" ht="15.75" customHeight="1">
      <c r="A76" s="63"/>
      <c r="B76" s="34">
        <v>32</v>
      </c>
      <c r="C76" s="13"/>
      <c r="D76" s="13" t="s">
        <v>102</v>
      </c>
      <c r="E76" s="115" t="s">
        <v>140</v>
      </c>
      <c r="F76" s="118" t="s">
        <v>141</v>
      </c>
      <c r="G76" s="121" t="s">
        <v>42</v>
      </c>
      <c r="H76" s="123" t="s">
        <v>142</v>
      </c>
      <c r="I76" s="109" t="s">
        <v>2</v>
      </c>
      <c r="J76" s="109">
        <v>18228100</v>
      </c>
      <c r="K76" s="112">
        <f>J76*M77</f>
        <v>106755583.6369</v>
      </c>
      <c r="L76" s="9"/>
      <c r="M76" s="62"/>
    </row>
    <row r="77" spans="1:13" s="5" customFormat="1" ht="15.75">
      <c r="A77" s="63"/>
      <c r="B77" s="78"/>
      <c r="C77" s="12" t="s">
        <v>101</v>
      </c>
      <c r="D77" s="12" t="s">
        <v>103</v>
      </c>
      <c r="E77" s="116"/>
      <c r="F77" s="119"/>
      <c r="G77" s="122"/>
      <c r="H77" s="124"/>
      <c r="I77" s="110"/>
      <c r="J77" s="110"/>
      <c r="K77" s="113"/>
      <c r="L77" s="9"/>
      <c r="M77" s="62">
        <v>5.856649</v>
      </c>
    </row>
    <row r="78" spans="1:13" s="5" customFormat="1" ht="29.25" customHeight="1" thickBot="1">
      <c r="A78" s="63"/>
      <c r="B78" s="79"/>
      <c r="C78" s="64"/>
      <c r="D78" s="66"/>
      <c r="E78" s="126"/>
      <c r="F78" s="127"/>
      <c r="G78" s="165"/>
      <c r="H78" s="94"/>
      <c r="I78" s="95"/>
      <c r="J78" s="95"/>
      <c r="K78" s="96"/>
      <c r="L78" s="9"/>
      <c r="M78" s="62"/>
    </row>
    <row r="79" spans="1:13" s="5" customFormat="1" ht="15.75" customHeight="1">
      <c r="A79" s="63"/>
      <c r="B79" s="41">
        <v>33</v>
      </c>
      <c r="C79" s="12"/>
      <c r="D79" s="13" t="s">
        <v>102</v>
      </c>
      <c r="E79" s="162" t="s">
        <v>143</v>
      </c>
      <c r="F79" s="120" t="s">
        <v>146</v>
      </c>
      <c r="G79" s="132" t="s">
        <v>32</v>
      </c>
      <c r="H79" s="125" t="s">
        <v>148</v>
      </c>
      <c r="I79" s="111" t="s">
        <v>2</v>
      </c>
      <c r="J79" s="111">
        <v>18228100</v>
      </c>
      <c r="K79" s="114">
        <f>J79*M80</f>
        <v>104800875.1053</v>
      </c>
      <c r="L79" s="9"/>
      <c r="M79" s="62"/>
    </row>
    <row r="80" spans="1:13" s="5" customFormat="1" ht="15.75">
      <c r="A80" s="63"/>
      <c r="B80" s="41"/>
      <c r="C80" s="12" t="s">
        <v>101</v>
      </c>
      <c r="D80" s="12" t="s">
        <v>103</v>
      </c>
      <c r="E80" s="155"/>
      <c r="F80" s="156"/>
      <c r="G80" s="121"/>
      <c r="H80" s="163"/>
      <c r="I80" s="147"/>
      <c r="J80" s="147"/>
      <c r="K80" s="164"/>
      <c r="L80" s="9"/>
      <c r="M80" s="62">
        <v>5.749413</v>
      </c>
    </row>
    <row r="81" spans="1:13" s="5" customFormat="1" ht="29.25" customHeight="1">
      <c r="A81" s="63"/>
      <c r="B81" s="40"/>
      <c r="C81" s="14"/>
      <c r="D81" s="75"/>
      <c r="E81" s="155"/>
      <c r="F81" s="156"/>
      <c r="G81" s="121"/>
      <c r="H81" s="163"/>
      <c r="I81" s="147"/>
      <c r="J81" s="147"/>
      <c r="K81" s="164"/>
      <c r="L81" s="9"/>
      <c r="M81" s="62"/>
    </row>
    <row r="82" spans="1:13" s="5" customFormat="1" ht="15.75" customHeight="1">
      <c r="A82" s="63"/>
      <c r="B82" s="41">
        <v>34</v>
      </c>
      <c r="C82" s="12"/>
      <c r="D82" s="13" t="s">
        <v>108</v>
      </c>
      <c r="E82" s="155" t="s">
        <v>144</v>
      </c>
      <c r="F82" s="156" t="s">
        <v>147</v>
      </c>
      <c r="G82" s="121" t="s">
        <v>32</v>
      </c>
      <c r="H82" s="163" t="s">
        <v>153</v>
      </c>
      <c r="I82" s="147" t="s">
        <v>20</v>
      </c>
      <c r="J82" s="147">
        <v>8080000</v>
      </c>
      <c r="K82" s="164">
        <f>J82*M83</f>
        <v>60618196.160000004</v>
      </c>
      <c r="L82" s="9"/>
      <c r="M82" s="62"/>
    </row>
    <row r="83" spans="1:13" s="5" customFormat="1" ht="15.75">
      <c r="A83" s="63"/>
      <c r="B83" s="41"/>
      <c r="C83" s="12" t="s">
        <v>152</v>
      </c>
      <c r="D83" s="12" t="s">
        <v>104</v>
      </c>
      <c r="E83" s="155"/>
      <c r="F83" s="156"/>
      <c r="G83" s="121"/>
      <c r="H83" s="163"/>
      <c r="I83" s="147"/>
      <c r="J83" s="147"/>
      <c r="K83" s="164"/>
      <c r="L83" s="9"/>
      <c r="M83" s="62">
        <v>7.502252</v>
      </c>
    </row>
    <row r="84" spans="1:13" s="5" customFormat="1" ht="29.25" customHeight="1">
      <c r="A84" s="63"/>
      <c r="B84" s="40"/>
      <c r="C84" s="14"/>
      <c r="D84" s="75"/>
      <c r="E84" s="155"/>
      <c r="F84" s="156"/>
      <c r="G84" s="121"/>
      <c r="H84" s="163"/>
      <c r="I84" s="147"/>
      <c r="J84" s="147"/>
      <c r="K84" s="164"/>
      <c r="L84" s="9"/>
      <c r="M84" s="62"/>
    </row>
    <row r="85" spans="1:13" s="5" customFormat="1" ht="15.75" customHeight="1">
      <c r="A85" s="63"/>
      <c r="B85" s="78">
        <v>35</v>
      </c>
      <c r="C85" s="12"/>
      <c r="D85" s="13" t="s">
        <v>108</v>
      </c>
      <c r="E85" s="116" t="s">
        <v>145</v>
      </c>
      <c r="F85" s="119" t="s">
        <v>147</v>
      </c>
      <c r="G85" s="132" t="s">
        <v>32</v>
      </c>
      <c r="H85" s="163" t="s">
        <v>154</v>
      </c>
      <c r="I85" s="110" t="s">
        <v>20</v>
      </c>
      <c r="J85" s="110">
        <v>1515000</v>
      </c>
      <c r="K85" s="113">
        <f>J85*M86</f>
        <v>11365911.780000001</v>
      </c>
      <c r="L85" s="9"/>
      <c r="M85" s="62"/>
    </row>
    <row r="86" spans="1:13" s="5" customFormat="1" ht="15.75">
      <c r="A86" s="63"/>
      <c r="B86" s="78"/>
      <c r="C86" s="12" t="s">
        <v>152</v>
      </c>
      <c r="D86" s="12" t="s">
        <v>104</v>
      </c>
      <c r="E86" s="116"/>
      <c r="F86" s="119"/>
      <c r="G86" s="122"/>
      <c r="H86" s="163"/>
      <c r="I86" s="110"/>
      <c r="J86" s="110"/>
      <c r="K86" s="113"/>
      <c r="L86" s="9"/>
      <c r="M86" s="62">
        <v>7.502252</v>
      </c>
    </row>
    <row r="87" spans="1:13" s="5" customFormat="1" ht="29.25" customHeight="1" thickBot="1">
      <c r="A87" s="63"/>
      <c r="B87" s="80"/>
      <c r="C87" s="20"/>
      <c r="D87" s="81"/>
      <c r="E87" s="166"/>
      <c r="F87" s="167"/>
      <c r="G87" s="168"/>
      <c r="H87" s="169"/>
      <c r="I87" s="170"/>
      <c r="J87" s="170"/>
      <c r="K87" s="171"/>
      <c r="L87" s="9"/>
      <c r="M87" s="62"/>
    </row>
    <row r="88" spans="1:13" s="5" customFormat="1" ht="29.25" customHeight="1" thickTop="1">
      <c r="A88" s="63"/>
      <c r="B88" s="69"/>
      <c r="C88" s="69"/>
      <c r="D88" s="70"/>
      <c r="E88" s="69"/>
      <c r="F88" s="71"/>
      <c r="G88" s="72"/>
      <c r="H88" s="73"/>
      <c r="I88" s="74"/>
      <c r="J88" s="74"/>
      <c r="K88" s="74"/>
      <c r="L88" s="9"/>
      <c r="M88" s="62"/>
    </row>
    <row r="89" spans="2:13" s="5" customFormat="1" ht="15.75">
      <c r="B89" s="6"/>
      <c r="C89" s="11"/>
      <c r="D89" s="7" t="s">
        <v>158</v>
      </c>
      <c r="E89" s="8"/>
      <c r="F89" s="11"/>
      <c r="G89" s="11"/>
      <c r="H89" s="7"/>
      <c r="I89" s="8"/>
      <c r="J89" s="8"/>
      <c r="L89" s="9"/>
      <c r="M89" s="58"/>
    </row>
    <row r="90" spans="2:13" s="5" customFormat="1" ht="15.75">
      <c r="B90" s="6"/>
      <c r="C90" s="6"/>
      <c r="D90" s="6"/>
      <c r="F90" s="11"/>
      <c r="G90" s="11"/>
      <c r="H90" s="49"/>
      <c r="I90" s="8"/>
      <c r="J90" s="8"/>
      <c r="K90" s="8"/>
      <c r="L90" s="9"/>
      <c r="M90" s="62"/>
    </row>
    <row r="91" spans="2:13" s="5" customFormat="1" ht="15.75">
      <c r="B91" s="37"/>
      <c r="C91" s="38" t="s">
        <v>17</v>
      </c>
      <c r="D91" s="37"/>
      <c r="F91" s="11"/>
      <c r="G91" s="11"/>
      <c r="H91" s="49"/>
      <c r="I91" s="8"/>
      <c r="J91" s="8"/>
      <c r="L91" s="9"/>
      <c r="M91" s="62"/>
    </row>
    <row r="92" spans="2:13" s="5" customFormat="1" ht="15.75">
      <c r="B92" s="6"/>
      <c r="C92" s="6"/>
      <c r="D92" s="6"/>
      <c r="F92" s="24" t="s">
        <v>21</v>
      </c>
      <c r="G92" s="11"/>
      <c r="H92" s="7"/>
      <c r="I92" s="8"/>
      <c r="J92" s="8"/>
      <c r="L92" s="9"/>
      <c r="M92" s="62"/>
    </row>
    <row r="93" spans="2:13" s="5" customFormat="1" ht="15.75">
      <c r="B93" s="45" t="s">
        <v>23</v>
      </c>
      <c r="C93" s="45" t="s">
        <v>20</v>
      </c>
      <c r="D93" s="48">
        <f>SUM(J53+J71+J82+J85)</f>
        <v>19855000</v>
      </c>
      <c r="E93" s="106">
        <f>SUM(K53+K71+K82+K85)</f>
        <v>148636106.24</v>
      </c>
      <c r="F93" s="106"/>
      <c r="G93" s="11"/>
      <c r="H93" s="7"/>
      <c r="I93" s="8"/>
      <c r="J93" s="8"/>
      <c r="L93" s="9"/>
      <c r="M93" s="58"/>
    </row>
    <row r="94" spans="2:13" s="5" customFormat="1" ht="15.75">
      <c r="B94" s="45" t="s">
        <v>24</v>
      </c>
      <c r="C94" s="45" t="s">
        <v>18</v>
      </c>
      <c r="D94" s="48"/>
      <c r="E94" s="106"/>
      <c r="F94" s="106"/>
      <c r="G94" s="11"/>
      <c r="H94" s="7"/>
      <c r="I94" s="8"/>
      <c r="J94" s="8"/>
      <c r="L94" s="9"/>
      <c r="M94" s="58"/>
    </row>
    <row r="95" spans="2:13" s="5" customFormat="1" ht="15.75">
      <c r="B95" s="42" t="s">
        <v>25</v>
      </c>
      <c r="C95" s="42" t="s">
        <v>2</v>
      </c>
      <c r="D95" s="48">
        <f>SUM(J13+J15+J17+J19+J21+J23+J25+J27+J29+J31+J33+J35+J37+J39+J41+J43+J45+J47+J49+J51+J55+J56+J57+J59+J61+J63+J65+J67+J69+J73+J76+J79)</f>
        <v>762213100</v>
      </c>
      <c r="E95" s="106">
        <f>SUM(K13+K15+K17+K19+K21+K23+K25+K27+K29+K31+K33+K35+K37+K39+K41+K43+K45+K47+K49+K51+K55+K57+K59+K61+K63+K65+K67+K69+K73+K76+K79)</f>
        <v>4624935129.4373</v>
      </c>
      <c r="F95" s="106"/>
      <c r="G95" s="11"/>
      <c r="H95" s="7"/>
      <c r="I95" s="8"/>
      <c r="J95" s="8"/>
      <c r="L95" s="9"/>
      <c r="M95" s="58"/>
    </row>
    <row r="96" spans="2:13" s="5" customFormat="1" ht="15.75">
      <c r="B96" s="107" t="s">
        <v>22</v>
      </c>
      <c r="C96" s="107"/>
      <c r="D96" s="47"/>
      <c r="E96" s="108">
        <f>SUM(E93:F95)</f>
        <v>4773571235.6772995</v>
      </c>
      <c r="F96" s="108"/>
      <c r="G96" s="11"/>
      <c r="H96" s="49"/>
      <c r="I96" s="8"/>
      <c r="J96" s="8"/>
      <c r="L96" s="9"/>
      <c r="M96" s="58"/>
    </row>
    <row r="97" spans="2:13" s="5" customFormat="1" ht="15.75">
      <c r="B97" s="42"/>
      <c r="C97" s="42"/>
      <c r="D97" s="43"/>
      <c r="E97" s="43"/>
      <c r="F97" s="11"/>
      <c r="G97" s="11"/>
      <c r="H97" s="7"/>
      <c r="I97" s="8"/>
      <c r="J97" s="8"/>
      <c r="L97" s="9"/>
      <c r="M97" s="58"/>
    </row>
    <row r="98" spans="2:13" s="5" customFormat="1" ht="15.75">
      <c r="B98" s="6"/>
      <c r="C98" s="6"/>
      <c r="D98" s="6"/>
      <c r="F98" s="11"/>
      <c r="G98" s="11"/>
      <c r="H98" s="7"/>
      <c r="I98" s="8"/>
      <c r="J98" s="8"/>
      <c r="L98" s="9"/>
      <c r="M98" s="58"/>
    </row>
    <row r="99" spans="2:13" s="5" customFormat="1" ht="18.75">
      <c r="B99" s="6"/>
      <c r="C99" s="83" t="s">
        <v>156</v>
      </c>
      <c r="D99" s="83"/>
      <c r="E99" s="83"/>
      <c r="F99" s="84"/>
      <c r="G99" s="85"/>
      <c r="H99" s="86"/>
      <c r="I99" s="87"/>
      <c r="J99" s="82"/>
      <c r="K99" s="88"/>
      <c r="L99" s="88"/>
      <c r="M99" s="58"/>
    </row>
    <row r="100" spans="2:13" s="5" customFormat="1" ht="18.75">
      <c r="B100" s="6"/>
      <c r="C100" s="83" t="s">
        <v>0</v>
      </c>
      <c r="D100" s="83"/>
      <c r="E100" s="83"/>
      <c r="F100" s="85"/>
      <c r="G100" s="85"/>
      <c r="H100" s="86"/>
      <c r="I100" s="87"/>
      <c r="J100" s="82"/>
      <c r="K100" s="88"/>
      <c r="L100" s="88"/>
      <c r="M100" s="58"/>
    </row>
    <row r="101" spans="2:13" s="5" customFormat="1" ht="18.75">
      <c r="B101" s="6"/>
      <c r="C101" s="83" t="s">
        <v>157</v>
      </c>
      <c r="D101" s="83"/>
      <c r="E101" s="83"/>
      <c r="F101" s="85"/>
      <c r="G101" s="85"/>
      <c r="H101" s="86"/>
      <c r="I101" s="87"/>
      <c r="J101" s="83"/>
      <c r="K101" s="84"/>
      <c r="L101" s="89"/>
      <c r="M101" s="58"/>
    </row>
    <row r="102" spans="2:13" s="5" customFormat="1" ht="18.75">
      <c r="B102" s="6"/>
      <c r="C102" s="90"/>
      <c r="D102" s="82"/>
      <c r="E102" s="82"/>
      <c r="F102" s="82"/>
      <c r="G102" s="91"/>
      <c r="H102" s="82"/>
      <c r="I102" s="87"/>
      <c r="J102" s="83"/>
      <c r="K102" s="84"/>
      <c r="L102" s="89"/>
      <c r="M102" s="58"/>
    </row>
    <row r="103" spans="2:13" s="5" customFormat="1" ht="18.75">
      <c r="B103" s="6"/>
      <c r="C103" s="82"/>
      <c r="D103" s="90"/>
      <c r="E103" s="82"/>
      <c r="F103" s="82"/>
      <c r="G103" s="91"/>
      <c r="H103" s="82"/>
      <c r="I103" s="87"/>
      <c r="J103" s="83"/>
      <c r="K103" s="84"/>
      <c r="L103" s="89"/>
      <c r="M103" s="58"/>
    </row>
    <row r="104" spans="2:13" s="5" customFormat="1" ht="15.75">
      <c r="B104" s="6"/>
      <c r="C104" s="82"/>
      <c r="D104" s="90"/>
      <c r="E104" s="82"/>
      <c r="F104" s="82"/>
      <c r="G104" s="91"/>
      <c r="H104" s="82"/>
      <c r="I104" s="92"/>
      <c r="J104" s="82"/>
      <c r="K104" s="88"/>
      <c r="L104" s="85"/>
      <c r="M104" s="58"/>
    </row>
    <row r="105" spans="2:13" s="5" customFormat="1" ht="15.75">
      <c r="B105" s="6"/>
      <c r="C105" s="6"/>
      <c r="D105" s="6"/>
      <c r="F105" s="11"/>
      <c r="G105" s="11"/>
      <c r="H105" s="7"/>
      <c r="I105" s="8"/>
      <c r="J105" s="8"/>
      <c r="L105" s="9"/>
      <c r="M105" s="58"/>
    </row>
    <row r="106" spans="2:13" s="5" customFormat="1" ht="15.75">
      <c r="B106" s="6"/>
      <c r="C106" s="6"/>
      <c r="D106" s="6"/>
      <c r="F106" s="11"/>
      <c r="G106" s="11"/>
      <c r="H106" s="7"/>
      <c r="I106" s="8"/>
      <c r="J106" s="8"/>
      <c r="L106" s="9"/>
      <c r="M106" s="58"/>
    </row>
    <row r="107" spans="2:13" s="5" customFormat="1" ht="15.75">
      <c r="B107" s="6"/>
      <c r="C107" s="6"/>
      <c r="D107" s="6"/>
      <c r="F107" s="11"/>
      <c r="G107" s="11"/>
      <c r="H107" s="7"/>
      <c r="I107" s="8"/>
      <c r="J107" s="8"/>
      <c r="L107" s="9"/>
      <c r="M107" s="58"/>
    </row>
    <row r="108" spans="2:13" s="5" customFormat="1" ht="15.75">
      <c r="B108" s="6"/>
      <c r="C108" s="6"/>
      <c r="D108" s="6"/>
      <c r="F108" s="11"/>
      <c r="G108" s="11"/>
      <c r="H108" s="7"/>
      <c r="I108" s="8"/>
      <c r="J108" s="8"/>
      <c r="L108" s="9"/>
      <c r="M108" s="58"/>
    </row>
    <row r="109" spans="2:13" s="5" customFormat="1" ht="15.75">
      <c r="B109" s="6"/>
      <c r="C109" s="6"/>
      <c r="D109" s="6"/>
      <c r="F109" s="11"/>
      <c r="G109" s="11"/>
      <c r="H109" s="7"/>
      <c r="I109" s="8"/>
      <c r="J109" s="8"/>
      <c r="L109" s="9"/>
      <c r="M109" s="58"/>
    </row>
    <row r="110" spans="2:13" s="5" customFormat="1" ht="15.75">
      <c r="B110" s="6"/>
      <c r="C110" s="6"/>
      <c r="D110" s="6"/>
      <c r="F110" s="11"/>
      <c r="G110" s="11"/>
      <c r="H110" s="7"/>
      <c r="I110" s="8"/>
      <c r="J110" s="8"/>
      <c r="L110" s="9"/>
      <c r="M110" s="58"/>
    </row>
    <row r="111" spans="2:13" s="5" customFormat="1" ht="15.75">
      <c r="B111" s="6"/>
      <c r="C111" s="6"/>
      <c r="D111" s="6"/>
      <c r="F111" s="11"/>
      <c r="G111" s="11"/>
      <c r="H111" s="7"/>
      <c r="I111" s="8"/>
      <c r="J111" s="8"/>
      <c r="L111" s="9"/>
      <c r="M111" s="58"/>
    </row>
    <row r="112" spans="2:13" s="5" customFormat="1" ht="15.75">
      <c r="B112" s="6"/>
      <c r="C112" s="6"/>
      <c r="D112" s="6"/>
      <c r="F112" s="11"/>
      <c r="G112" s="11"/>
      <c r="H112" s="7"/>
      <c r="I112" s="8"/>
      <c r="J112" s="8"/>
      <c r="L112" s="9"/>
      <c r="M112" s="58"/>
    </row>
    <row r="113" spans="2:13" s="5" customFormat="1" ht="15.75">
      <c r="B113" s="6"/>
      <c r="C113" s="6"/>
      <c r="D113" s="6"/>
      <c r="F113" s="11"/>
      <c r="G113" s="11"/>
      <c r="H113" s="7"/>
      <c r="I113" s="8"/>
      <c r="J113" s="8"/>
      <c r="L113" s="9"/>
      <c r="M113" s="58"/>
    </row>
    <row r="114" spans="2:13" s="5" customFormat="1" ht="15.75">
      <c r="B114" s="6"/>
      <c r="C114" s="6"/>
      <c r="D114" s="6"/>
      <c r="F114" s="11"/>
      <c r="G114" s="11"/>
      <c r="H114" s="7"/>
      <c r="I114" s="8"/>
      <c r="J114" s="8"/>
      <c r="L114" s="9"/>
      <c r="M114" s="58"/>
    </row>
    <row r="115" spans="2:13" s="5" customFormat="1" ht="15.75">
      <c r="B115" s="6"/>
      <c r="C115" s="6"/>
      <c r="D115" s="6"/>
      <c r="F115" s="11"/>
      <c r="G115" s="11"/>
      <c r="H115" s="7"/>
      <c r="I115" s="8"/>
      <c r="J115" s="8"/>
      <c r="L115" s="9"/>
      <c r="M115" s="58"/>
    </row>
    <row r="116" spans="2:13" s="5" customFormat="1" ht="15.75">
      <c r="B116" s="6"/>
      <c r="C116" s="6"/>
      <c r="D116" s="6"/>
      <c r="F116" s="11"/>
      <c r="G116" s="11"/>
      <c r="H116" s="7"/>
      <c r="I116" s="8"/>
      <c r="J116" s="8"/>
      <c r="K116" s="9"/>
      <c r="L116" s="9"/>
      <c r="M116" s="58"/>
    </row>
    <row r="117" spans="2:13" s="5" customFormat="1" ht="15.75">
      <c r="B117" s="6"/>
      <c r="C117" s="6"/>
      <c r="D117" s="6"/>
      <c r="F117" s="11"/>
      <c r="G117" s="11"/>
      <c r="H117" s="7"/>
      <c r="I117" s="8"/>
      <c r="J117" s="8"/>
      <c r="K117" s="9"/>
      <c r="L117" s="9"/>
      <c r="M117" s="58"/>
    </row>
    <row r="118" spans="2:13" s="5" customFormat="1" ht="15.75">
      <c r="B118" s="6"/>
      <c r="C118" s="6"/>
      <c r="D118" s="6"/>
      <c r="F118" s="11"/>
      <c r="G118" s="11"/>
      <c r="H118" s="7"/>
      <c r="I118" s="8"/>
      <c r="J118" s="8"/>
      <c r="K118" s="9"/>
      <c r="M118" s="58"/>
    </row>
    <row r="119" spans="2:13" s="5" customFormat="1" ht="15.75">
      <c r="B119" s="6"/>
      <c r="C119" s="6"/>
      <c r="D119" s="6"/>
      <c r="F119" s="11"/>
      <c r="G119" s="11"/>
      <c r="H119" s="7"/>
      <c r="I119" s="8"/>
      <c r="J119" s="8"/>
      <c r="K119" s="9"/>
      <c r="M119" s="58"/>
    </row>
    <row r="120" spans="2:13" s="5" customFormat="1" ht="15.75">
      <c r="B120" s="6"/>
      <c r="C120" s="6"/>
      <c r="D120" s="6"/>
      <c r="F120" s="11"/>
      <c r="G120" s="11"/>
      <c r="H120" s="7"/>
      <c r="I120" s="8"/>
      <c r="J120" s="8"/>
      <c r="K120" s="9"/>
      <c r="M120" s="58"/>
    </row>
    <row r="121" spans="2:13" s="5" customFormat="1" ht="15.75">
      <c r="B121" s="6"/>
      <c r="C121" s="6"/>
      <c r="D121" s="6"/>
      <c r="F121" s="11"/>
      <c r="G121" s="11"/>
      <c r="H121" s="7"/>
      <c r="I121" s="8"/>
      <c r="J121" s="8"/>
      <c r="K121" s="9"/>
      <c r="M121" s="58"/>
    </row>
    <row r="122" spans="2:13" s="5" customFormat="1" ht="15.75">
      <c r="B122" s="6"/>
      <c r="C122" s="6"/>
      <c r="D122" s="6"/>
      <c r="F122" s="11"/>
      <c r="G122" s="11"/>
      <c r="H122" s="7"/>
      <c r="I122" s="8"/>
      <c r="J122" s="8"/>
      <c r="K122" s="9"/>
      <c r="M122" s="58"/>
    </row>
    <row r="123" spans="2:13" s="5" customFormat="1" ht="15.75">
      <c r="B123" s="6"/>
      <c r="C123" s="6"/>
      <c r="D123" s="6"/>
      <c r="F123" s="11"/>
      <c r="G123" s="11"/>
      <c r="H123" s="7"/>
      <c r="I123" s="8"/>
      <c r="J123" s="8"/>
      <c r="K123" s="9"/>
      <c r="M123" s="58"/>
    </row>
    <row r="124" spans="2:13" s="5" customFormat="1" ht="15.75">
      <c r="B124" s="6"/>
      <c r="C124" s="6"/>
      <c r="D124" s="6"/>
      <c r="F124" s="11"/>
      <c r="G124" s="11"/>
      <c r="H124" s="7"/>
      <c r="I124" s="8"/>
      <c r="J124" s="8"/>
      <c r="K124" s="9"/>
      <c r="M124" s="58"/>
    </row>
    <row r="125" spans="2:13" s="5" customFormat="1" ht="15.75">
      <c r="B125" s="6"/>
      <c r="C125" s="6"/>
      <c r="D125" s="6"/>
      <c r="F125" s="11"/>
      <c r="G125" s="11"/>
      <c r="H125" s="7"/>
      <c r="I125" s="8"/>
      <c r="J125" s="8"/>
      <c r="K125" s="9"/>
      <c r="M125" s="58"/>
    </row>
    <row r="126" spans="2:13" s="5" customFormat="1" ht="15.75">
      <c r="B126" s="6"/>
      <c r="C126" s="6"/>
      <c r="D126" s="6"/>
      <c r="F126" s="11"/>
      <c r="G126" s="11"/>
      <c r="H126" s="7"/>
      <c r="I126" s="8"/>
      <c r="J126" s="8"/>
      <c r="K126" s="9"/>
      <c r="M126" s="58"/>
    </row>
    <row r="127" spans="2:13" s="5" customFormat="1" ht="15.75">
      <c r="B127" s="6"/>
      <c r="C127" s="6"/>
      <c r="D127" s="6"/>
      <c r="F127" s="11"/>
      <c r="G127" s="11"/>
      <c r="H127" s="7"/>
      <c r="I127" s="8"/>
      <c r="J127" s="8"/>
      <c r="K127" s="9"/>
      <c r="M127" s="58"/>
    </row>
    <row r="128" spans="2:13" s="5" customFormat="1" ht="15.75">
      <c r="B128" s="6"/>
      <c r="C128" s="6"/>
      <c r="D128" s="6"/>
      <c r="F128" s="11"/>
      <c r="G128" s="11"/>
      <c r="H128" s="7"/>
      <c r="I128" s="8"/>
      <c r="J128" s="8"/>
      <c r="K128" s="9"/>
      <c r="M128" s="58"/>
    </row>
    <row r="129" spans="2:13" s="5" customFormat="1" ht="15.75">
      <c r="B129" s="6"/>
      <c r="C129" s="6"/>
      <c r="D129" s="6"/>
      <c r="F129" s="11"/>
      <c r="G129" s="11"/>
      <c r="H129" s="7"/>
      <c r="I129" s="8"/>
      <c r="J129" s="8"/>
      <c r="K129" s="9"/>
      <c r="M129" s="58"/>
    </row>
    <row r="130" spans="2:13" s="5" customFormat="1" ht="15.75">
      <c r="B130" s="6"/>
      <c r="C130" s="6"/>
      <c r="D130" s="6"/>
      <c r="F130" s="11"/>
      <c r="G130" s="11"/>
      <c r="H130" s="7"/>
      <c r="I130" s="8"/>
      <c r="J130" s="8"/>
      <c r="K130" s="9"/>
      <c r="M130" s="58"/>
    </row>
    <row r="131" spans="2:13" s="5" customFormat="1" ht="15.75">
      <c r="B131" s="6"/>
      <c r="C131" s="6"/>
      <c r="D131" s="6"/>
      <c r="F131" s="11"/>
      <c r="G131" s="11"/>
      <c r="H131" s="7"/>
      <c r="I131" s="8"/>
      <c r="J131" s="8"/>
      <c r="K131" s="9"/>
      <c r="M131" s="58"/>
    </row>
    <row r="132" spans="2:13" s="5" customFormat="1" ht="15.75">
      <c r="B132" s="6"/>
      <c r="C132" s="6"/>
      <c r="D132" s="6"/>
      <c r="F132" s="11"/>
      <c r="G132" s="11"/>
      <c r="H132" s="7"/>
      <c r="I132" s="8"/>
      <c r="J132" s="8"/>
      <c r="K132" s="9"/>
      <c r="M132" s="58"/>
    </row>
    <row r="133" spans="2:13" s="5" customFormat="1" ht="15.75">
      <c r="B133" s="6"/>
      <c r="C133" s="6"/>
      <c r="D133" s="6"/>
      <c r="F133" s="11"/>
      <c r="G133" s="11"/>
      <c r="H133" s="7"/>
      <c r="I133" s="8"/>
      <c r="J133" s="8"/>
      <c r="K133" s="9"/>
      <c r="M133" s="58"/>
    </row>
    <row r="134" spans="2:13" s="5" customFormat="1" ht="15.75">
      <c r="B134" s="6"/>
      <c r="C134" s="6"/>
      <c r="D134" s="6"/>
      <c r="F134" s="11"/>
      <c r="G134" s="11"/>
      <c r="H134" s="7"/>
      <c r="I134" s="8"/>
      <c r="J134" s="8"/>
      <c r="K134" s="9"/>
      <c r="M134" s="58"/>
    </row>
    <row r="135" spans="2:13" s="5" customFormat="1" ht="15.75">
      <c r="B135" s="6"/>
      <c r="C135" s="6"/>
      <c r="D135" s="6"/>
      <c r="F135" s="11"/>
      <c r="G135" s="11"/>
      <c r="H135" s="7"/>
      <c r="I135" s="8"/>
      <c r="J135" s="8"/>
      <c r="K135" s="9"/>
      <c r="M135" s="58"/>
    </row>
    <row r="136" spans="2:13" s="5" customFormat="1" ht="15.75">
      <c r="B136" s="6"/>
      <c r="C136" s="6"/>
      <c r="D136" s="6"/>
      <c r="F136" s="11"/>
      <c r="G136" s="11"/>
      <c r="H136" s="7"/>
      <c r="I136" s="8"/>
      <c r="J136" s="8"/>
      <c r="K136" s="9"/>
      <c r="M136" s="58"/>
    </row>
    <row r="137" spans="2:13" s="5" customFormat="1" ht="15.75">
      <c r="B137" s="6"/>
      <c r="C137" s="6"/>
      <c r="D137" s="6"/>
      <c r="F137" s="11"/>
      <c r="G137" s="11"/>
      <c r="H137" s="7"/>
      <c r="I137" s="8"/>
      <c r="J137" s="8"/>
      <c r="K137" s="9"/>
      <c r="M137" s="58"/>
    </row>
    <row r="138" spans="2:13" s="5" customFormat="1" ht="15.75">
      <c r="B138" s="6"/>
      <c r="C138" s="6"/>
      <c r="D138" s="6"/>
      <c r="F138" s="11"/>
      <c r="G138" s="11"/>
      <c r="H138" s="7"/>
      <c r="I138" s="8"/>
      <c r="J138" s="8"/>
      <c r="K138" s="9"/>
      <c r="M138" s="58"/>
    </row>
    <row r="139" spans="2:13" s="5" customFormat="1" ht="15.75">
      <c r="B139" s="6"/>
      <c r="C139" s="6"/>
      <c r="D139" s="6"/>
      <c r="F139" s="11"/>
      <c r="G139" s="11"/>
      <c r="H139" s="7"/>
      <c r="I139" s="8"/>
      <c r="J139" s="8"/>
      <c r="K139" s="9"/>
      <c r="M139" s="58"/>
    </row>
    <row r="140" spans="2:13" s="5" customFormat="1" ht="15.75">
      <c r="B140" s="6"/>
      <c r="C140" s="6"/>
      <c r="D140" s="6"/>
      <c r="F140" s="11"/>
      <c r="G140" s="11"/>
      <c r="H140" s="7"/>
      <c r="I140" s="8"/>
      <c r="J140" s="8"/>
      <c r="K140" s="9"/>
      <c r="M140" s="58"/>
    </row>
    <row r="141" spans="2:13" s="5" customFormat="1" ht="15.75">
      <c r="B141" s="6"/>
      <c r="C141" s="6"/>
      <c r="D141" s="6"/>
      <c r="F141" s="11"/>
      <c r="G141" s="11"/>
      <c r="H141" s="7"/>
      <c r="I141" s="8"/>
      <c r="J141" s="8"/>
      <c r="K141" s="9"/>
      <c r="M141" s="58"/>
    </row>
    <row r="142" spans="2:13" s="5" customFormat="1" ht="15.75">
      <c r="B142" s="6"/>
      <c r="C142" s="6"/>
      <c r="D142" s="6"/>
      <c r="F142" s="11"/>
      <c r="G142" s="11"/>
      <c r="H142" s="7"/>
      <c r="I142" s="8"/>
      <c r="J142" s="8"/>
      <c r="K142" s="9"/>
      <c r="M142" s="58"/>
    </row>
    <row r="143" spans="2:13" s="5" customFormat="1" ht="15.75">
      <c r="B143" s="6"/>
      <c r="C143" s="6"/>
      <c r="D143" s="6"/>
      <c r="F143" s="11"/>
      <c r="G143" s="11"/>
      <c r="H143" s="7"/>
      <c r="I143" s="8"/>
      <c r="J143" s="8"/>
      <c r="K143" s="9"/>
      <c r="M143" s="58"/>
    </row>
    <row r="144" spans="2:13" s="5" customFormat="1" ht="15.75">
      <c r="B144" s="6"/>
      <c r="C144" s="6"/>
      <c r="D144" s="6"/>
      <c r="F144" s="11"/>
      <c r="G144" s="11"/>
      <c r="H144" s="7"/>
      <c r="I144" s="8"/>
      <c r="J144" s="8"/>
      <c r="K144" s="9"/>
      <c r="M144" s="58"/>
    </row>
    <row r="145" spans="2:13" s="5" customFormat="1" ht="15.75">
      <c r="B145" s="6"/>
      <c r="C145" s="6"/>
      <c r="D145" s="6"/>
      <c r="F145" s="11"/>
      <c r="G145" s="11"/>
      <c r="H145" s="7"/>
      <c r="I145" s="8"/>
      <c r="J145" s="8"/>
      <c r="K145" s="9"/>
      <c r="M145" s="58"/>
    </row>
    <row r="146" spans="2:13" s="5" customFormat="1" ht="15.75">
      <c r="B146" s="6"/>
      <c r="C146" s="6"/>
      <c r="D146" s="6"/>
      <c r="F146" s="11"/>
      <c r="G146" s="11"/>
      <c r="H146" s="7"/>
      <c r="I146" s="8"/>
      <c r="J146" s="8"/>
      <c r="K146" s="9"/>
      <c r="M146" s="58"/>
    </row>
    <row r="147" spans="2:13" s="5" customFormat="1" ht="15.75">
      <c r="B147" s="6"/>
      <c r="C147" s="6"/>
      <c r="D147" s="6"/>
      <c r="F147" s="11"/>
      <c r="G147" s="11"/>
      <c r="H147" s="7"/>
      <c r="I147" s="8"/>
      <c r="J147" s="8"/>
      <c r="K147" s="9"/>
      <c r="M147" s="58"/>
    </row>
    <row r="148" spans="2:13" s="5" customFormat="1" ht="15.75">
      <c r="B148" s="6"/>
      <c r="C148" s="6"/>
      <c r="D148" s="6"/>
      <c r="F148" s="11"/>
      <c r="G148" s="11"/>
      <c r="H148" s="7"/>
      <c r="I148" s="8"/>
      <c r="J148" s="8"/>
      <c r="K148" s="9"/>
      <c r="M148" s="58"/>
    </row>
    <row r="149" spans="2:13" s="5" customFormat="1" ht="15.75">
      <c r="B149" s="6"/>
      <c r="C149" s="6"/>
      <c r="D149" s="6"/>
      <c r="F149" s="11"/>
      <c r="G149" s="11"/>
      <c r="H149" s="7"/>
      <c r="I149" s="8"/>
      <c r="J149" s="8"/>
      <c r="K149" s="9"/>
      <c r="M149" s="58"/>
    </row>
    <row r="150" spans="2:13" s="5" customFormat="1" ht="15.75">
      <c r="B150" s="6"/>
      <c r="C150" s="6"/>
      <c r="D150" s="6"/>
      <c r="F150" s="11"/>
      <c r="G150" s="11"/>
      <c r="H150" s="7"/>
      <c r="I150" s="8"/>
      <c r="J150" s="8"/>
      <c r="K150" s="9"/>
      <c r="M150" s="58"/>
    </row>
    <row r="151" spans="2:13" s="5" customFormat="1" ht="15.75">
      <c r="B151" s="6"/>
      <c r="C151" s="6"/>
      <c r="D151" s="6"/>
      <c r="F151" s="11"/>
      <c r="G151" s="11"/>
      <c r="H151" s="7"/>
      <c r="I151" s="8"/>
      <c r="J151" s="8"/>
      <c r="K151" s="9"/>
      <c r="M151" s="58"/>
    </row>
    <row r="152" spans="2:13" s="5" customFormat="1" ht="15.75">
      <c r="B152" s="6"/>
      <c r="C152" s="6"/>
      <c r="D152" s="6"/>
      <c r="F152" s="11"/>
      <c r="G152" s="11"/>
      <c r="H152" s="7"/>
      <c r="I152" s="8"/>
      <c r="J152" s="8"/>
      <c r="K152" s="9"/>
      <c r="M152" s="58"/>
    </row>
    <row r="153" spans="2:13" s="5" customFormat="1" ht="15.75">
      <c r="B153" s="6"/>
      <c r="C153" s="6"/>
      <c r="D153" s="6"/>
      <c r="F153" s="11"/>
      <c r="G153" s="11"/>
      <c r="H153" s="7"/>
      <c r="I153" s="8"/>
      <c r="J153" s="8"/>
      <c r="K153" s="9"/>
      <c r="M153" s="58"/>
    </row>
    <row r="154" spans="2:13" s="5" customFormat="1" ht="15.75">
      <c r="B154" s="6"/>
      <c r="C154" s="6"/>
      <c r="D154" s="6"/>
      <c r="F154" s="11"/>
      <c r="G154" s="11"/>
      <c r="H154" s="7"/>
      <c r="I154" s="8"/>
      <c r="J154" s="8"/>
      <c r="K154" s="9"/>
      <c r="M154" s="58"/>
    </row>
    <row r="155" spans="2:13" s="5" customFormat="1" ht="15.75">
      <c r="B155" s="6"/>
      <c r="C155" s="6"/>
      <c r="D155" s="6"/>
      <c r="F155" s="11"/>
      <c r="G155" s="11"/>
      <c r="H155" s="7"/>
      <c r="I155" s="8"/>
      <c r="J155" s="8"/>
      <c r="K155" s="9"/>
      <c r="M155" s="58"/>
    </row>
    <row r="156" spans="2:13" s="5" customFormat="1" ht="15.75">
      <c r="B156" s="6"/>
      <c r="C156" s="6"/>
      <c r="D156" s="6"/>
      <c r="F156" s="11"/>
      <c r="G156" s="11"/>
      <c r="H156" s="7"/>
      <c r="I156" s="8"/>
      <c r="J156" s="8"/>
      <c r="K156" s="9"/>
      <c r="M156" s="58"/>
    </row>
    <row r="157" spans="2:13" s="5" customFormat="1" ht="15.75">
      <c r="B157" s="6"/>
      <c r="C157" s="6"/>
      <c r="D157" s="6"/>
      <c r="F157" s="11"/>
      <c r="G157" s="11"/>
      <c r="H157" s="7"/>
      <c r="I157" s="8"/>
      <c r="J157" s="8"/>
      <c r="K157" s="9"/>
      <c r="M157" s="58"/>
    </row>
    <row r="158" spans="2:13" s="5" customFormat="1" ht="15.75">
      <c r="B158" s="6"/>
      <c r="C158" s="6"/>
      <c r="D158" s="6"/>
      <c r="F158" s="11"/>
      <c r="G158" s="11"/>
      <c r="H158" s="7"/>
      <c r="I158" s="8"/>
      <c r="J158" s="8"/>
      <c r="K158" s="9"/>
      <c r="M158" s="58"/>
    </row>
    <row r="159" spans="2:13" s="5" customFormat="1" ht="15.75">
      <c r="B159" s="6"/>
      <c r="C159" s="6"/>
      <c r="D159" s="6"/>
      <c r="F159" s="11"/>
      <c r="G159" s="11"/>
      <c r="H159" s="7"/>
      <c r="I159" s="8"/>
      <c r="J159" s="8"/>
      <c r="K159" s="9"/>
      <c r="M159" s="58"/>
    </row>
    <row r="160" spans="2:13" s="5" customFormat="1" ht="15.75">
      <c r="B160" s="6"/>
      <c r="C160" s="6"/>
      <c r="D160" s="6"/>
      <c r="F160" s="11"/>
      <c r="G160" s="11"/>
      <c r="H160" s="7"/>
      <c r="I160" s="8"/>
      <c r="J160" s="8"/>
      <c r="K160" s="9"/>
      <c r="M160" s="58"/>
    </row>
    <row r="161" spans="2:13" s="5" customFormat="1" ht="15.75">
      <c r="B161" s="6"/>
      <c r="C161" s="6"/>
      <c r="D161" s="6"/>
      <c r="F161" s="11"/>
      <c r="G161" s="11"/>
      <c r="H161" s="7"/>
      <c r="I161" s="8"/>
      <c r="J161" s="8"/>
      <c r="K161" s="9"/>
      <c r="M161" s="58"/>
    </row>
    <row r="162" spans="2:13" s="5" customFormat="1" ht="15.75">
      <c r="B162" s="6"/>
      <c r="C162" s="6"/>
      <c r="D162" s="6"/>
      <c r="F162" s="11"/>
      <c r="G162" s="11"/>
      <c r="H162" s="7"/>
      <c r="I162" s="8"/>
      <c r="J162" s="8"/>
      <c r="K162" s="9"/>
      <c r="M162" s="58"/>
    </row>
    <row r="163" spans="2:13" s="5" customFormat="1" ht="15.75">
      <c r="B163" s="3"/>
      <c r="C163" s="3"/>
      <c r="D163" s="3"/>
      <c r="E163"/>
      <c r="F163" s="10"/>
      <c r="G163" s="10"/>
      <c r="H163" s="4"/>
      <c r="I163" s="2"/>
      <c r="J163" s="2"/>
      <c r="K163" s="1"/>
      <c r="M163" s="58"/>
    </row>
    <row r="164" spans="2:13" s="5" customFormat="1" ht="15.75">
      <c r="B164" s="3"/>
      <c r="C164" s="3"/>
      <c r="D164" s="3"/>
      <c r="E164"/>
      <c r="F164" s="10"/>
      <c r="G164" s="10"/>
      <c r="H164" s="4"/>
      <c r="I164" s="2"/>
      <c r="J164" s="2"/>
      <c r="K164" s="1"/>
      <c r="M164" s="58"/>
    </row>
    <row r="165" spans="1:13" s="5" customFormat="1" ht="15.75">
      <c r="A165"/>
      <c r="B165" s="3"/>
      <c r="C165" s="3"/>
      <c r="D165" s="3"/>
      <c r="E165"/>
      <c r="F165" s="10"/>
      <c r="G165" s="10"/>
      <c r="H165" s="4"/>
      <c r="I165" s="2"/>
      <c r="J165" s="2"/>
      <c r="K165" s="1"/>
      <c r="L165"/>
      <c r="M165" s="58"/>
    </row>
    <row r="166" spans="1:13" s="5" customFormat="1" ht="15.75">
      <c r="A166"/>
      <c r="B166" s="3"/>
      <c r="C166" s="3"/>
      <c r="D166" s="3"/>
      <c r="E166"/>
      <c r="F166" s="10"/>
      <c r="G166" s="10"/>
      <c r="H166" s="4"/>
      <c r="I166" s="2"/>
      <c r="J166" s="2"/>
      <c r="K166" s="1"/>
      <c r="L166"/>
      <c r="M166" s="58"/>
    </row>
    <row r="167" spans="11:12" ht="12.75">
      <c r="K167" s="1"/>
      <c r="L167"/>
    </row>
    <row r="168" spans="11:12" ht="12.75">
      <c r="K168" s="1"/>
      <c r="L168"/>
    </row>
    <row r="169" spans="11:12" ht="12.75">
      <c r="K169" s="1"/>
      <c r="L169"/>
    </row>
    <row r="170" spans="11:12" ht="12.75">
      <c r="K170" s="1"/>
      <c r="L170"/>
    </row>
    <row r="171" spans="11:12" ht="12.75">
      <c r="K171" s="1"/>
      <c r="L171"/>
    </row>
    <row r="172" spans="11:12" ht="12.75">
      <c r="K172" s="1"/>
      <c r="L172"/>
    </row>
    <row r="173" spans="11:12" ht="12.75">
      <c r="K173" s="1"/>
      <c r="L173"/>
    </row>
    <row r="174" spans="11:12" ht="12.75">
      <c r="K174" s="1"/>
      <c r="L174"/>
    </row>
    <row r="175" spans="11:12" ht="12.75">
      <c r="K175" s="1"/>
      <c r="L175"/>
    </row>
    <row r="176" spans="11:12" ht="12.75">
      <c r="K176" s="1"/>
      <c r="L176"/>
    </row>
    <row r="177" spans="11:12" ht="12.75">
      <c r="K177" s="1"/>
      <c r="L177"/>
    </row>
    <row r="178" spans="11:12" ht="12.75">
      <c r="K178" s="1"/>
      <c r="L178"/>
    </row>
    <row r="179" spans="11:12" ht="12.75">
      <c r="K179" s="1"/>
      <c r="L179"/>
    </row>
    <row r="180" spans="11:12" ht="12.75">
      <c r="K180" s="1"/>
      <c r="L180"/>
    </row>
    <row r="181" spans="11:12" ht="12.75">
      <c r="K181" s="1"/>
      <c r="L181"/>
    </row>
    <row r="182" spans="11:12" ht="12.75">
      <c r="K182" s="1"/>
      <c r="L182"/>
    </row>
    <row r="183" spans="11:12" ht="12.75">
      <c r="K183" s="1"/>
      <c r="L183"/>
    </row>
    <row r="184" spans="11:12" ht="12.75">
      <c r="K184" s="1"/>
      <c r="L184"/>
    </row>
    <row r="185" spans="11:12" ht="12.75">
      <c r="K185" s="1"/>
      <c r="L185"/>
    </row>
    <row r="186" spans="11:12" ht="12.75">
      <c r="K186" s="1"/>
      <c r="L186"/>
    </row>
    <row r="187" spans="11:12" ht="12.75">
      <c r="K187" s="1"/>
      <c r="L187"/>
    </row>
    <row r="188" spans="11:12" ht="12.75">
      <c r="K188" s="1"/>
      <c r="L188"/>
    </row>
    <row r="189" spans="11:12" ht="12.75">
      <c r="K189" s="1"/>
      <c r="L189"/>
    </row>
    <row r="190" spans="11:12" ht="12.75">
      <c r="K190" s="1"/>
      <c r="L190"/>
    </row>
    <row r="191" spans="11:12" ht="12.75">
      <c r="K191" s="1"/>
      <c r="L191"/>
    </row>
    <row r="192" spans="11:12" ht="12.75">
      <c r="K192" s="1"/>
      <c r="L192"/>
    </row>
    <row r="193" spans="11:12" ht="12.75">
      <c r="K193" s="1"/>
      <c r="L193"/>
    </row>
    <row r="194" spans="11:12" ht="12.75">
      <c r="K194" s="1"/>
      <c r="L194"/>
    </row>
    <row r="195" spans="11:12" ht="12.75">
      <c r="K195" s="1"/>
      <c r="L195"/>
    </row>
    <row r="196" spans="11:12" ht="12.75">
      <c r="K196" s="1"/>
      <c r="L196"/>
    </row>
    <row r="197" spans="11:12" ht="12.75">
      <c r="K197" s="1"/>
      <c r="L197"/>
    </row>
    <row r="198" spans="11:12" ht="12.75">
      <c r="K198" s="1"/>
      <c r="L198"/>
    </row>
    <row r="199" spans="11:12" ht="12.75">
      <c r="K199" s="1"/>
      <c r="L199"/>
    </row>
    <row r="200" spans="11:12" ht="12.75">
      <c r="K200" s="1"/>
      <c r="L200"/>
    </row>
    <row r="201" spans="11:12" ht="12.75">
      <c r="K201" s="1"/>
      <c r="L201"/>
    </row>
    <row r="202" spans="11:12" ht="12.75">
      <c r="K202" s="1"/>
      <c r="L202"/>
    </row>
    <row r="203" spans="11:12" ht="12.75">
      <c r="K203" s="1"/>
      <c r="L203"/>
    </row>
    <row r="204" spans="11:12" ht="12.75">
      <c r="K204" s="1"/>
      <c r="L204"/>
    </row>
    <row r="205" spans="11:12" ht="12.75">
      <c r="K205" s="1"/>
      <c r="L205"/>
    </row>
    <row r="206" spans="11:12" ht="12.75">
      <c r="K206" s="1"/>
      <c r="L206"/>
    </row>
    <row r="207" spans="11:12" ht="12.75">
      <c r="K207" s="1"/>
      <c r="L207"/>
    </row>
    <row r="208" spans="11:12" ht="12.75">
      <c r="K208" s="1"/>
      <c r="L208"/>
    </row>
    <row r="209" spans="11:12" ht="12.75">
      <c r="K209" s="1"/>
      <c r="L209"/>
    </row>
    <row r="210" spans="11:12" ht="12.75">
      <c r="K210" s="1"/>
      <c r="L210"/>
    </row>
    <row r="211" spans="11:12" ht="12.75">
      <c r="K211" s="1"/>
      <c r="L211"/>
    </row>
    <row r="212" spans="11:12" ht="12.75">
      <c r="K212" s="1"/>
      <c r="L212"/>
    </row>
    <row r="213" spans="11:12" ht="12.75">
      <c r="K213" s="1"/>
      <c r="L213"/>
    </row>
    <row r="214" spans="11:12" ht="12.75">
      <c r="K214" s="1"/>
      <c r="L214"/>
    </row>
    <row r="215" spans="11:12" ht="12.75">
      <c r="K215" s="1"/>
      <c r="L215"/>
    </row>
    <row r="216" spans="11:12" ht="12.75">
      <c r="K216" s="1"/>
      <c r="L216"/>
    </row>
    <row r="217" spans="11:12" ht="12.75">
      <c r="K217" s="1"/>
      <c r="L217"/>
    </row>
    <row r="218" spans="11:12" ht="12.75">
      <c r="K218" s="1"/>
      <c r="L218"/>
    </row>
    <row r="219" spans="11:12" ht="12.75">
      <c r="K219" s="1"/>
      <c r="L219"/>
    </row>
    <row r="220" spans="11:12" ht="12.75">
      <c r="K220" s="1"/>
      <c r="L220"/>
    </row>
    <row r="221" spans="11:12" ht="12.75">
      <c r="K221" s="1"/>
      <c r="L221"/>
    </row>
    <row r="222" spans="11:12" ht="12.75">
      <c r="K222" s="1"/>
      <c r="L222"/>
    </row>
    <row r="223" spans="11:12" ht="12.75">
      <c r="K223" s="1"/>
      <c r="L223"/>
    </row>
    <row r="224" spans="11:12" ht="12.75">
      <c r="K224" s="1"/>
      <c r="L224"/>
    </row>
    <row r="225" spans="11:12" ht="12.75">
      <c r="K225" s="1"/>
      <c r="L225"/>
    </row>
    <row r="226" spans="11:12" ht="12.75">
      <c r="K226" s="1"/>
      <c r="L226"/>
    </row>
    <row r="227" spans="11:12" ht="12.75">
      <c r="K227" s="1"/>
      <c r="L227"/>
    </row>
    <row r="228" spans="11:12" ht="12.75">
      <c r="K228" s="1"/>
      <c r="L228"/>
    </row>
    <row r="229" spans="11:12" ht="12.75">
      <c r="K229" s="1"/>
      <c r="L229"/>
    </row>
    <row r="230" spans="11:12" ht="12.75">
      <c r="K230" s="1"/>
      <c r="L230"/>
    </row>
    <row r="231" spans="11:12" ht="12.75">
      <c r="K231" s="1"/>
      <c r="L231"/>
    </row>
    <row r="232" spans="11:12" ht="12.75">
      <c r="K232" s="1"/>
      <c r="L232"/>
    </row>
    <row r="233" spans="11:12" ht="12.75">
      <c r="K233" s="1"/>
      <c r="L233"/>
    </row>
    <row r="234" spans="11:12" ht="12.75">
      <c r="K234" s="1"/>
      <c r="L234"/>
    </row>
    <row r="235" spans="11:12" ht="12.75">
      <c r="K235" s="1"/>
      <c r="L235"/>
    </row>
    <row r="236" spans="11:12" ht="12.75">
      <c r="K236" s="1"/>
      <c r="L236"/>
    </row>
    <row r="237" spans="11:12" ht="12.75">
      <c r="K237" s="1"/>
      <c r="L237"/>
    </row>
    <row r="238" spans="11:12" ht="12.75">
      <c r="K238" s="1"/>
      <c r="L238"/>
    </row>
    <row r="239" spans="11:12" ht="12.75">
      <c r="K239" s="1"/>
      <c r="L239"/>
    </row>
    <row r="240" spans="11:12" ht="12.75">
      <c r="K240" s="1"/>
      <c r="L240"/>
    </row>
    <row r="241" spans="11:12" ht="12.75">
      <c r="K241" s="1"/>
      <c r="L241"/>
    </row>
    <row r="242" spans="11:12" ht="12.75">
      <c r="K242" s="1"/>
      <c r="L242"/>
    </row>
    <row r="243" spans="11:12" ht="12.75">
      <c r="K243" s="1"/>
      <c r="L243"/>
    </row>
    <row r="244" spans="11:12" ht="12.75">
      <c r="K244" s="1"/>
      <c r="L244"/>
    </row>
    <row r="245" spans="11:12" ht="12.75">
      <c r="K245" s="1"/>
      <c r="L245"/>
    </row>
    <row r="246" spans="11:12" ht="12.75">
      <c r="K246" s="1"/>
      <c r="L246"/>
    </row>
    <row r="247" spans="11:12" ht="12.75">
      <c r="K247" s="1"/>
      <c r="L247"/>
    </row>
    <row r="248" spans="11:12" ht="12.75">
      <c r="K248" s="1"/>
      <c r="L248"/>
    </row>
    <row r="249" spans="11:12" ht="12.75">
      <c r="K249" s="1"/>
      <c r="L249"/>
    </row>
    <row r="250" spans="11:12" ht="12.75">
      <c r="K250" s="1"/>
      <c r="L250"/>
    </row>
    <row r="251" spans="11:12" ht="12.75">
      <c r="K251" s="1"/>
      <c r="L251"/>
    </row>
    <row r="252" spans="11:12" ht="12.75">
      <c r="K252" s="1"/>
      <c r="L252"/>
    </row>
    <row r="253" spans="11:12" ht="12.75">
      <c r="K253" s="1"/>
      <c r="L253"/>
    </row>
    <row r="254" spans="11:12" ht="12.75">
      <c r="K254" s="1"/>
      <c r="L254"/>
    </row>
    <row r="255" spans="11:12" ht="12.75">
      <c r="K255" s="1"/>
      <c r="L255"/>
    </row>
    <row r="256" spans="11:12" ht="12.75">
      <c r="K256" s="1"/>
      <c r="L256"/>
    </row>
    <row r="257" spans="11:12" ht="12.75">
      <c r="K257" s="1"/>
      <c r="L257"/>
    </row>
    <row r="258" spans="11:12" ht="12.75">
      <c r="K258" s="1"/>
      <c r="L258"/>
    </row>
    <row r="259" spans="11:12" ht="12.75">
      <c r="K259" s="1"/>
      <c r="L259"/>
    </row>
    <row r="260" spans="11:12" ht="12.75">
      <c r="K260" s="1"/>
      <c r="L260"/>
    </row>
    <row r="261" spans="11:12" ht="12.75">
      <c r="K261" s="1"/>
      <c r="L261"/>
    </row>
    <row r="262" spans="11:12" ht="12.75">
      <c r="K262" s="1"/>
      <c r="L262"/>
    </row>
    <row r="263" spans="11:12" ht="12.75">
      <c r="K263" s="1"/>
      <c r="L263"/>
    </row>
    <row r="264" spans="11:12" ht="12.75">
      <c r="K264" s="1"/>
      <c r="L264"/>
    </row>
    <row r="265" spans="11:12" ht="12.75">
      <c r="K265" s="1"/>
      <c r="L265"/>
    </row>
    <row r="266" ht="12.75">
      <c r="L266"/>
    </row>
    <row r="267" ht="12.75">
      <c r="L267"/>
    </row>
  </sheetData>
  <mergeCells count="294">
    <mergeCell ref="I82:I84"/>
    <mergeCell ref="J82:J84"/>
    <mergeCell ref="K82:K84"/>
    <mergeCell ref="E85:E87"/>
    <mergeCell ref="F85:F87"/>
    <mergeCell ref="G85:G87"/>
    <mergeCell ref="H85:H87"/>
    <mergeCell ref="I85:I87"/>
    <mergeCell ref="J85:J87"/>
    <mergeCell ref="K85:K87"/>
    <mergeCell ref="E82:E84"/>
    <mergeCell ref="F82:F84"/>
    <mergeCell ref="G82:G84"/>
    <mergeCell ref="H82:H84"/>
    <mergeCell ref="I79:I81"/>
    <mergeCell ref="J79:J81"/>
    <mergeCell ref="K79:K81"/>
    <mergeCell ref="E79:E81"/>
    <mergeCell ref="F79:F81"/>
    <mergeCell ref="G79:G81"/>
    <mergeCell ref="H79:H81"/>
    <mergeCell ref="K76:K78"/>
    <mergeCell ref="G76:G78"/>
    <mergeCell ref="H76:H78"/>
    <mergeCell ref="I76:I78"/>
    <mergeCell ref="J76:J78"/>
    <mergeCell ref="K57:K58"/>
    <mergeCell ref="C59:C60"/>
    <mergeCell ref="E59:E60"/>
    <mergeCell ref="F59:F60"/>
    <mergeCell ref="G59:G60"/>
    <mergeCell ref="H59:H60"/>
    <mergeCell ref="I59:I60"/>
    <mergeCell ref="J59:J60"/>
    <mergeCell ref="K59:K60"/>
    <mergeCell ref="H55:H56"/>
    <mergeCell ref="I55:I56"/>
    <mergeCell ref="K55:K56"/>
    <mergeCell ref="C57:C58"/>
    <mergeCell ref="E57:E58"/>
    <mergeCell ref="F57:F58"/>
    <mergeCell ref="G57:G58"/>
    <mergeCell ref="H57:H58"/>
    <mergeCell ref="I57:I58"/>
    <mergeCell ref="J57:J58"/>
    <mergeCell ref="C55:C56"/>
    <mergeCell ref="E55:E56"/>
    <mergeCell ref="F55:F56"/>
    <mergeCell ref="G55:G56"/>
    <mergeCell ref="H53:H54"/>
    <mergeCell ref="I53:I54"/>
    <mergeCell ref="J53:J54"/>
    <mergeCell ref="K53:K54"/>
    <mergeCell ref="C53:C54"/>
    <mergeCell ref="E53:E54"/>
    <mergeCell ref="F53:F54"/>
    <mergeCell ref="G53:G54"/>
    <mergeCell ref="H51:H52"/>
    <mergeCell ref="I51:I52"/>
    <mergeCell ref="J51:J52"/>
    <mergeCell ref="K51:K52"/>
    <mergeCell ref="C51:C52"/>
    <mergeCell ref="E51:E52"/>
    <mergeCell ref="F51:F52"/>
    <mergeCell ref="G51:G52"/>
    <mergeCell ref="H49:H50"/>
    <mergeCell ref="I49:I50"/>
    <mergeCell ref="J49:J50"/>
    <mergeCell ref="K49:K50"/>
    <mergeCell ref="C49:C50"/>
    <mergeCell ref="E49:E50"/>
    <mergeCell ref="F49:F50"/>
    <mergeCell ref="G49:G50"/>
    <mergeCell ref="H47:H48"/>
    <mergeCell ref="I47:I48"/>
    <mergeCell ref="J47:J48"/>
    <mergeCell ref="K47:K48"/>
    <mergeCell ref="C47:C48"/>
    <mergeCell ref="E47:E48"/>
    <mergeCell ref="F47:F48"/>
    <mergeCell ref="G47:G48"/>
    <mergeCell ref="H45:H46"/>
    <mergeCell ref="I45:I46"/>
    <mergeCell ref="J45:J46"/>
    <mergeCell ref="K45:K46"/>
    <mergeCell ref="C45:C46"/>
    <mergeCell ref="E45:E46"/>
    <mergeCell ref="F45:F46"/>
    <mergeCell ref="G45:G46"/>
    <mergeCell ref="H43:H44"/>
    <mergeCell ref="I43:I44"/>
    <mergeCell ref="J43:J44"/>
    <mergeCell ref="K43:K44"/>
    <mergeCell ref="C43:C44"/>
    <mergeCell ref="E43:E44"/>
    <mergeCell ref="F43:F44"/>
    <mergeCell ref="G43:G44"/>
    <mergeCell ref="H41:H42"/>
    <mergeCell ref="I41:I42"/>
    <mergeCell ref="J41:J42"/>
    <mergeCell ref="K41:K42"/>
    <mergeCell ref="C41:C42"/>
    <mergeCell ref="E41:E42"/>
    <mergeCell ref="F41:F42"/>
    <mergeCell ref="G41:G42"/>
    <mergeCell ref="K37:K38"/>
    <mergeCell ref="C39:C40"/>
    <mergeCell ref="E39:E40"/>
    <mergeCell ref="F39:F40"/>
    <mergeCell ref="G39:G40"/>
    <mergeCell ref="H39:H40"/>
    <mergeCell ref="I39:I40"/>
    <mergeCell ref="J39:J40"/>
    <mergeCell ref="K39:K40"/>
    <mergeCell ref="K35:K36"/>
    <mergeCell ref="F35:F36"/>
    <mergeCell ref="G35:G36"/>
    <mergeCell ref="C37:C38"/>
    <mergeCell ref="E37:E38"/>
    <mergeCell ref="F37:F38"/>
    <mergeCell ref="G37:G38"/>
    <mergeCell ref="H37:H38"/>
    <mergeCell ref="I37:I38"/>
    <mergeCell ref="J37:J38"/>
    <mergeCell ref="H10:H11"/>
    <mergeCell ref="I10:I11"/>
    <mergeCell ref="J10:J11"/>
    <mergeCell ref="C35:C36"/>
    <mergeCell ref="E35:E36"/>
    <mergeCell ref="H33:H34"/>
    <mergeCell ref="H35:H36"/>
    <mergeCell ref="I35:I36"/>
    <mergeCell ref="J35:J36"/>
    <mergeCell ref="J33:J34"/>
    <mergeCell ref="K33:K34"/>
    <mergeCell ref="I15:I16"/>
    <mergeCell ref="I19:I20"/>
    <mergeCell ref="I23:I24"/>
    <mergeCell ref="J15:J16"/>
    <mergeCell ref="K15:K16"/>
    <mergeCell ref="I17:I18"/>
    <mergeCell ref="J17:J18"/>
    <mergeCell ref="K17:K18"/>
    <mergeCell ref="J19:J20"/>
    <mergeCell ref="C15:C16"/>
    <mergeCell ref="C19:C20"/>
    <mergeCell ref="C23:C24"/>
    <mergeCell ref="I33:I34"/>
    <mergeCell ref="C33:C34"/>
    <mergeCell ref="E33:E34"/>
    <mergeCell ref="F33:F34"/>
    <mergeCell ref="G33:G34"/>
    <mergeCell ref="H15:H16"/>
    <mergeCell ref="C17:C18"/>
    <mergeCell ref="C61:C62"/>
    <mergeCell ref="E61:E62"/>
    <mergeCell ref="F61:F62"/>
    <mergeCell ref="G61:G62"/>
    <mergeCell ref="H61:H62"/>
    <mergeCell ref="I61:I62"/>
    <mergeCell ref="J61:J62"/>
    <mergeCell ref="K61:K62"/>
    <mergeCell ref="C63:C64"/>
    <mergeCell ref="E63:E64"/>
    <mergeCell ref="F63:F64"/>
    <mergeCell ref="G63:G64"/>
    <mergeCell ref="H63:H64"/>
    <mergeCell ref="I63:I64"/>
    <mergeCell ref="J63:J64"/>
    <mergeCell ref="K63:K64"/>
    <mergeCell ref="C65:C66"/>
    <mergeCell ref="E65:E66"/>
    <mergeCell ref="F65:F66"/>
    <mergeCell ref="G65:G66"/>
    <mergeCell ref="H65:H66"/>
    <mergeCell ref="I65:I66"/>
    <mergeCell ref="J65:J66"/>
    <mergeCell ref="K65:K66"/>
    <mergeCell ref="J69:J70"/>
    <mergeCell ref="K69:K70"/>
    <mergeCell ref="C67:C68"/>
    <mergeCell ref="E67:E68"/>
    <mergeCell ref="F67:F68"/>
    <mergeCell ref="G67:G68"/>
    <mergeCell ref="C69:C70"/>
    <mergeCell ref="E69:E70"/>
    <mergeCell ref="H67:H68"/>
    <mergeCell ref="I67:I68"/>
    <mergeCell ref="J67:J68"/>
    <mergeCell ref="K67:K68"/>
    <mergeCell ref="B1:D1"/>
    <mergeCell ref="B3:E3"/>
    <mergeCell ref="A5:J5"/>
    <mergeCell ref="A7:I7"/>
    <mergeCell ref="B2:D2"/>
    <mergeCell ref="A10:A11"/>
    <mergeCell ref="B10:B11"/>
    <mergeCell ref="C10:D10"/>
    <mergeCell ref="K10:K11"/>
    <mergeCell ref="C13:C14"/>
    <mergeCell ref="E13:E14"/>
    <mergeCell ref="F13:F14"/>
    <mergeCell ref="G13:G14"/>
    <mergeCell ref="H13:H14"/>
    <mergeCell ref="I13:I14"/>
    <mergeCell ref="J13:J14"/>
    <mergeCell ref="K13:K14"/>
    <mergeCell ref="G10:G11"/>
    <mergeCell ref="F10:F11"/>
    <mergeCell ref="E15:E16"/>
    <mergeCell ref="F15:F16"/>
    <mergeCell ref="G15:G16"/>
    <mergeCell ref="E10:E11"/>
    <mergeCell ref="F19:F20"/>
    <mergeCell ref="G19:G20"/>
    <mergeCell ref="H19:H20"/>
    <mergeCell ref="E17:E18"/>
    <mergeCell ref="F17:F18"/>
    <mergeCell ref="G17:G18"/>
    <mergeCell ref="H17:H18"/>
    <mergeCell ref="K19:K20"/>
    <mergeCell ref="C21:C22"/>
    <mergeCell ref="E21:E22"/>
    <mergeCell ref="F21:F22"/>
    <mergeCell ref="G21:G22"/>
    <mergeCell ref="H21:H22"/>
    <mergeCell ref="I21:I22"/>
    <mergeCell ref="J21:J22"/>
    <mergeCell ref="K21:K22"/>
    <mergeCell ref="E19:E20"/>
    <mergeCell ref="E23:E24"/>
    <mergeCell ref="F23:F24"/>
    <mergeCell ref="G23:G24"/>
    <mergeCell ref="H23:H24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C27:C28"/>
    <mergeCell ref="E27:E28"/>
    <mergeCell ref="F27:F28"/>
    <mergeCell ref="G27:G28"/>
    <mergeCell ref="H27:H28"/>
    <mergeCell ref="I27:I28"/>
    <mergeCell ref="J27:J28"/>
    <mergeCell ref="K27:K28"/>
    <mergeCell ref="C29:C30"/>
    <mergeCell ref="E29:E30"/>
    <mergeCell ref="F29:F30"/>
    <mergeCell ref="G29:G30"/>
    <mergeCell ref="H29:H30"/>
    <mergeCell ref="I29:I30"/>
    <mergeCell ref="J29:J30"/>
    <mergeCell ref="K29:K30"/>
    <mergeCell ref="C31:C32"/>
    <mergeCell ref="E31:E32"/>
    <mergeCell ref="F31:F32"/>
    <mergeCell ref="G31:G32"/>
    <mergeCell ref="H31:H32"/>
    <mergeCell ref="I31:I32"/>
    <mergeCell ref="J31:J32"/>
    <mergeCell ref="K31:K32"/>
    <mergeCell ref="F69:F70"/>
    <mergeCell ref="G69:G70"/>
    <mergeCell ref="H69:H70"/>
    <mergeCell ref="I69:I70"/>
    <mergeCell ref="C71:C72"/>
    <mergeCell ref="E71:E72"/>
    <mergeCell ref="F71:F72"/>
    <mergeCell ref="G71:G72"/>
    <mergeCell ref="H71:H72"/>
    <mergeCell ref="I71:I72"/>
    <mergeCell ref="J71:J72"/>
    <mergeCell ref="K71:K72"/>
    <mergeCell ref="I73:I75"/>
    <mergeCell ref="J73:J75"/>
    <mergeCell ref="K73:K75"/>
    <mergeCell ref="E93:F93"/>
    <mergeCell ref="E73:E75"/>
    <mergeCell ref="F73:F75"/>
    <mergeCell ref="G73:G75"/>
    <mergeCell ref="H73:H75"/>
    <mergeCell ref="E76:E78"/>
    <mergeCell ref="F76:F78"/>
    <mergeCell ref="E94:F94"/>
    <mergeCell ref="E95:F95"/>
    <mergeCell ref="B96:C96"/>
    <mergeCell ref="E96:F96"/>
  </mergeCells>
  <printOptions horizontalCentered="1"/>
  <pageMargins left="0.35433070866141736" right="0.19" top="0.55" bottom="0.39" header="0.17" footer="0.29"/>
  <pageSetup horizontalDpi="600" verticalDpi="600" orientation="landscape" paperSize="9" scale="83" r:id="rId3"/>
  <headerFooter alignWithMargins="0">
    <oddFooter>&amp;C&amp;P/&amp;N</oddFooter>
  </headerFooter>
  <rowBreaks count="4" manualBreakCount="4">
    <brk id="22" min="1" max="10" man="1"/>
    <brk id="40" min="1" max="10" man="1"/>
    <brk id="58" min="1" max="10" man="1"/>
    <brk id="78" min="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MinFin</cp:lastModifiedBy>
  <cp:lastPrinted>2005-12-13T12:10:07Z</cp:lastPrinted>
  <dcterms:created xsi:type="dcterms:W3CDTF">1996-10-14T23:33:28Z</dcterms:created>
  <dcterms:modified xsi:type="dcterms:W3CDTF">2008-09-22T13:04:28Z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